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  <sheet name="Πίνακας 13" sheetId="2" r:id="rId2"/>
  </sheets>
  <definedNames>
    <definedName name="_xlnm.Print_Area" localSheetId="0">'Πίνακας 12'!$A$1:$V$59</definedName>
    <definedName name="_xlnm.Print_Area" localSheetId="1">'Πίνακας 13'!$A$1:$V$17</definedName>
  </definedNames>
  <calcPr fullCalcOnLoad="1"/>
</workbook>
</file>

<file path=xl/sharedStrings.xml><?xml version="1.0" encoding="utf-8"?>
<sst xmlns="http://schemas.openxmlformats.org/spreadsheetml/2006/main" count="122" uniqueCount="92">
  <si>
    <t>ΣΥΝΟΛΟ</t>
  </si>
  <si>
    <t>Λευκωσία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</si>
  <si>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</si>
  <si>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</si>
  <si>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</si>
  <si>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</si>
  <si>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</si>
  <si>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Λάρνακα/Αμμόx.</t>
  </si>
  <si>
    <t xml:space="preserve">          Λευκωσία</t>
  </si>
  <si>
    <t xml:space="preserve">             Πάφος </t>
  </si>
  <si>
    <t>Λάρν./Αμμόx.</t>
  </si>
  <si>
    <t xml:space="preserve"> Λεμεσός</t>
  </si>
  <si>
    <t xml:space="preserve">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</si>
  <si>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</si>
  <si>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</si>
  <si>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</si>
  <si>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</si>
  <si>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</si>
  <si>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</si>
  <si>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</si>
  <si>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</si>
  <si>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</si>
  <si>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</si>
  <si>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</si>
  <si>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</si>
  <si>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</si>
  <si>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</si>
  <si>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</si>
  <si>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</si>
  <si>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</si>
  <si>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</si>
  <si>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</si>
  <si>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</si>
  <si>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</si>
  <si>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</si>
  <si>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</si>
  <si>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</si>
  <si>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</si>
  <si>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</si>
  <si>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</si>
  <si>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</si>
  <si>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</si>
  <si>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</si>
  <si>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</si>
  <si>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</si>
  <si>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</si>
  <si>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</si>
  <si>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</si>
  <si>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</si>
  <si>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</si>
  <si>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</si>
  <si>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</si>
  <si>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</si>
  <si>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15=M+N+Q+R+S+T+U (FOR 2011)</t>
  </si>
  <si>
    <t>Χ</t>
  </si>
  <si>
    <t>X</t>
  </si>
  <si>
    <t>K71</t>
  </si>
  <si>
    <t>ammox</t>
  </si>
  <si>
    <t>larn</t>
  </si>
  <si>
    <t>K73</t>
  </si>
  <si>
    <t>K74</t>
  </si>
  <si>
    <t>N</t>
  </si>
  <si>
    <t>Ξ91</t>
  </si>
  <si>
    <t>Ξ92</t>
  </si>
  <si>
    <t>Ξ93</t>
  </si>
  <si>
    <t>Ο</t>
  </si>
  <si>
    <t>Π</t>
  </si>
  <si>
    <t>amm</t>
  </si>
  <si>
    <t xml:space="preserve">Επαγγελματική </t>
  </si>
  <si>
    <t>Κατηγορία</t>
  </si>
  <si>
    <t>lar</t>
  </si>
  <si>
    <t>ΕΝΗΜΕΡΩΣΗ/ΕΠΙΚΟΙΝ.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</si>
  <si>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</si>
  <si>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</si>
  <si>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</si>
  <si>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</si>
  <si>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</si>
  <si>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</si>
  <si>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</si>
  <si>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</si>
  <si>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</si>
  <si>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</si>
  <si>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</si>
  <si>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o</t>
  </si>
  <si>
    <t>p</t>
  </si>
  <si>
    <t>k</t>
  </si>
  <si>
    <t>neo</t>
  </si>
  <si>
    <t xml:space="preserve">2010: περσινοί πίνακες </t>
  </si>
  <si>
    <t>2010: πινακας R049 SAS για το 2010 και περσινοί πίνακες όσα υπάρχουν, μετά η διαφορά με το σύνολο είναι οι άλλες υπηρεσίες!</t>
  </si>
  <si>
    <t xml:space="preserve">2011: 33r </t>
  </si>
  <si>
    <t>ΠΙΝΑΚΑΣ 12 : Εγγεγραμμένη Ανεργία κατά Οικονομική Δραστηριότητα και κατά Επαρχία κατά τον Οκτώβριο του 2010 και  2011</t>
  </si>
  <si>
    <t>ΠΙΝΑΚΑΣ 13 : Εγγεγραμμένη Ανεργία κατά Επαγγελματική Κατηγορία και κατά Επαρχία κατά τον Οκτώβριο  2011 και  2010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</si>
</sst>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6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180" fontId="2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9" fontId="2" fillId="0" borderId="30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3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9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28" xfId="0" applyNumberFormat="1" applyFont="1" applyFill="1" applyBorder="1" applyAlignment="1">
      <alignment/>
    </xf>
    <xf numFmtId="9" fontId="2" fillId="0" borderId="41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5" fillId="0" borderId="24" xfId="59" applyFont="1" applyBorder="1">
      <alignment/>
      <protection/>
    </xf>
    <xf numFmtId="0" fontId="45" fillId="0" borderId="26" xfId="76" applyFont="1" applyFill="1" applyBorder="1">
      <alignment/>
      <protection/>
    </xf>
    <xf numFmtId="0" fontId="45" fillId="0" borderId="26" xfId="77" applyFont="1" applyFill="1" applyBorder="1">
      <alignment/>
      <protection/>
    </xf>
    <xf numFmtId="0" fontId="45" fillId="0" borderId="24" xfId="61" applyFont="1" applyBorder="1">
      <alignment/>
      <protection/>
    </xf>
    <xf numFmtId="0" fontId="45" fillId="0" borderId="26" xfId="78" applyFont="1" applyFill="1" applyBorder="1">
      <alignment/>
      <protection/>
    </xf>
    <xf numFmtId="0" fontId="45" fillId="0" borderId="24" xfId="63" applyFont="1" applyBorder="1">
      <alignment/>
      <protection/>
    </xf>
    <xf numFmtId="0" fontId="45" fillId="0" borderId="43" xfId="76" applyFont="1" applyFill="1" applyBorder="1">
      <alignment/>
      <protection/>
    </xf>
    <xf numFmtId="0" fontId="45" fillId="0" borderId="43" xfId="77" applyFont="1" applyFill="1" applyBorder="1">
      <alignment/>
      <protection/>
    </xf>
    <xf numFmtId="0" fontId="45" fillId="0" borderId="43" xfId="78" applyFont="1" applyFill="1" applyBorder="1">
      <alignment/>
      <protection/>
    </xf>
    <xf numFmtId="0" fontId="0" fillId="0" borderId="24" xfId="0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8" fillId="0" borderId="0" xfId="69">
      <alignment/>
      <protection/>
    </xf>
    <xf numFmtId="3" fontId="10" fillId="0" borderId="45" xfId="71" applyNumberFormat="1" applyFont="1" applyBorder="1">
      <alignment/>
      <protection/>
    </xf>
    <xf numFmtId="3" fontId="10" fillId="0" borderId="0" xfId="71" applyNumberFormat="1" applyFont="1" applyBorder="1">
      <alignment/>
      <protection/>
    </xf>
    <xf numFmtId="3" fontId="0" fillId="0" borderId="38" xfId="81" applyNumberFormat="1" applyFont="1" applyFill="1" applyBorder="1">
      <alignment/>
      <protection/>
    </xf>
    <xf numFmtId="0" fontId="45" fillId="0" borderId="24" xfId="64" applyFont="1" applyBorder="1">
      <alignment/>
      <protection/>
    </xf>
    <xf numFmtId="9" fontId="2" fillId="0" borderId="39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9" fontId="2" fillId="0" borderId="46" xfId="0" applyNumberFormat="1" applyFont="1" applyFill="1" applyBorder="1" applyAlignment="1">
      <alignment/>
    </xf>
    <xf numFmtId="9" fontId="2" fillId="0" borderId="24" xfId="0" applyNumberFormat="1" applyFont="1" applyFill="1" applyBorder="1" applyAlignment="1">
      <alignment/>
    </xf>
    <xf numFmtId="3" fontId="0" fillId="0" borderId="47" xfId="81" applyNumberFormat="1" applyFont="1" applyFill="1" applyBorder="1">
      <alignment/>
      <protection/>
    </xf>
    <xf numFmtId="0" fontId="45" fillId="0" borderId="31" xfId="64" applyFont="1" applyBorder="1">
      <alignment/>
      <protection/>
    </xf>
    <xf numFmtId="3" fontId="0" fillId="0" borderId="48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2" fillId="0" borderId="4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9" fontId="2" fillId="0" borderId="31" xfId="84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0" fillId="0" borderId="0" xfId="72" applyFont="1" applyBorder="1">
      <alignment/>
      <protection/>
    </xf>
    <xf numFmtId="9" fontId="2" fillId="0" borderId="51" xfId="84" applyFont="1" applyFill="1" applyBorder="1" applyAlignment="1">
      <alignment/>
    </xf>
    <xf numFmtId="9" fontId="2" fillId="0" borderId="52" xfId="84" applyFont="1" applyFill="1" applyBorder="1" applyAlignment="1">
      <alignment/>
    </xf>
    <xf numFmtId="9" fontId="2" fillId="0" borderId="51" xfId="84" applyFont="1" applyFill="1" applyBorder="1" applyAlignment="1">
      <alignment/>
    </xf>
    <xf numFmtId="0" fontId="45" fillId="0" borderId="24" xfId="60" applyFont="1" applyBorder="1">
      <alignment/>
      <protection/>
    </xf>
    <xf numFmtId="0" fontId="1" fillId="0" borderId="39" xfId="0" applyFont="1" applyFill="1" applyBorder="1" applyAlignment="1">
      <alignment/>
    </xf>
    <xf numFmtId="0" fontId="1" fillId="0" borderId="39" xfId="0" applyFont="1" applyFill="1" applyBorder="1" applyAlignment="1" quotePrefix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8" xfId="0" applyBorder="1" applyAlignment="1">
      <alignment/>
    </xf>
    <xf numFmtId="3" fontId="2" fillId="0" borderId="57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45" fillId="0" borderId="29" xfId="59" applyFont="1" applyBorder="1">
      <alignment/>
      <protection/>
    </xf>
    <xf numFmtId="0" fontId="1" fillId="0" borderId="16" xfId="0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Πίνακας 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4" width="5.28125" style="0" customWidth="1"/>
    <col min="5" max="5" width="6.57421875" style="2" customWidth="1"/>
    <col min="6" max="6" width="5.7109375" style="2" customWidth="1"/>
    <col min="7" max="7" width="6.140625" style="0" customWidth="1"/>
    <col min="8" max="8" width="5.421875" style="0" customWidth="1"/>
    <col min="9" max="10" width="5.421875" style="2" customWidth="1"/>
    <col min="11" max="11" width="5.57421875" style="0" customWidth="1"/>
    <col min="12" max="12" width="5.421875" style="0" customWidth="1"/>
    <col min="13" max="13" width="6.140625" style="2" customWidth="1"/>
    <col min="14" max="14" width="6.28125" style="2" customWidth="1"/>
    <col min="15" max="15" width="5.7109375" style="0" customWidth="1"/>
    <col min="16" max="16" width="6.421875" style="0" customWidth="1"/>
    <col min="17" max="17" width="5.421875" style="0" customWidth="1"/>
    <col min="18" max="18" width="5.57421875" style="0" customWidth="1"/>
    <col min="19" max="19" width="6.421875" style="0" customWidth="1"/>
    <col min="20" max="20" width="6.28125" style="0" customWidth="1"/>
    <col min="21" max="21" width="6.421875" style="0" customWidth="1"/>
    <col min="22" max="22" width="6.8515625" style="0" customWidth="1"/>
    <col min="24" max="24" width="6.28125" style="3" customWidth="1"/>
    <col min="25" max="25" width="9.8515625" style="0" customWidth="1"/>
    <col min="26" max="26" width="12.421875" style="0" customWidth="1"/>
  </cols>
  <sheetData>
    <row r="1" spans="1:22" ht="12.75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53"/>
      <c r="V1" s="53"/>
    </row>
    <row r="2" spans="1:24" s="21" customFormat="1" ht="16.5" customHeight="1" thickBot="1">
      <c r="A2" s="71"/>
      <c r="B2" s="71"/>
      <c r="C2" s="71"/>
      <c r="D2" s="71"/>
      <c r="E2" s="32"/>
      <c r="F2" s="32"/>
      <c r="G2" s="71"/>
      <c r="H2" s="71"/>
      <c r="I2" s="32"/>
      <c r="J2" s="32"/>
      <c r="K2" s="71"/>
      <c r="L2" s="71"/>
      <c r="M2" s="32"/>
      <c r="N2" s="32"/>
      <c r="O2" s="71"/>
      <c r="P2" s="71"/>
      <c r="Q2" s="71"/>
      <c r="R2" s="71"/>
      <c r="S2" s="71"/>
      <c r="T2" s="71"/>
      <c r="U2" s="71"/>
      <c r="V2" s="71"/>
      <c r="X2" s="41"/>
    </row>
    <row r="3" spans="1:24" s="32" customFormat="1" ht="12.75">
      <c r="A3" s="10"/>
      <c r="B3" s="146" t="s">
        <v>4</v>
      </c>
      <c r="C3" s="155" t="s">
        <v>8</v>
      </c>
      <c r="D3" s="156"/>
      <c r="E3" s="156"/>
      <c r="F3" s="157"/>
      <c r="G3" s="155" t="s">
        <v>7</v>
      </c>
      <c r="H3" s="156"/>
      <c r="I3" s="156"/>
      <c r="J3" s="157"/>
      <c r="K3" s="155" t="s">
        <v>3</v>
      </c>
      <c r="L3" s="156"/>
      <c r="M3" s="156"/>
      <c r="N3" s="157"/>
      <c r="O3" s="155" t="s">
        <v>9</v>
      </c>
      <c r="P3" s="156"/>
      <c r="Q3" s="156"/>
      <c r="R3" s="157"/>
      <c r="S3" s="155" t="s">
        <v>6</v>
      </c>
      <c r="T3" s="156"/>
      <c r="U3" s="156"/>
      <c r="V3" s="157"/>
      <c r="X3" s="29"/>
    </row>
    <row r="4" spans="1:24" s="21" customFormat="1" ht="13.5" thickBot="1">
      <c r="A4" s="72"/>
      <c r="B4" s="147" t="s">
        <v>5</v>
      </c>
      <c r="C4" s="78">
        <v>2010</v>
      </c>
      <c r="D4" s="79">
        <v>2011</v>
      </c>
      <c r="E4" s="161" t="s">
        <v>2</v>
      </c>
      <c r="F4" s="162"/>
      <c r="G4" s="49">
        <v>2010</v>
      </c>
      <c r="H4" s="50">
        <v>2011</v>
      </c>
      <c r="I4" s="159" t="s">
        <v>2</v>
      </c>
      <c r="J4" s="160"/>
      <c r="K4" s="49">
        <v>2010</v>
      </c>
      <c r="L4" s="50">
        <v>2011</v>
      </c>
      <c r="M4" s="159" t="s">
        <v>2</v>
      </c>
      <c r="N4" s="160"/>
      <c r="O4" s="49">
        <v>2010</v>
      </c>
      <c r="P4" s="50">
        <v>2011</v>
      </c>
      <c r="Q4" s="159" t="s">
        <v>2</v>
      </c>
      <c r="R4" s="160"/>
      <c r="S4" s="49">
        <v>2010</v>
      </c>
      <c r="T4" s="50">
        <v>2011</v>
      </c>
      <c r="U4" s="159" t="s">
        <v>2</v>
      </c>
      <c r="V4" s="160"/>
      <c r="X4" s="33"/>
    </row>
    <row r="5" spans="1:30" s="21" customFormat="1" ht="13.5" thickBot="1">
      <c r="A5" s="73"/>
      <c r="B5" s="148"/>
      <c r="C5" s="74"/>
      <c r="D5" s="80"/>
      <c r="E5" s="68"/>
      <c r="F5" s="69" t="s">
        <v>22</v>
      </c>
      <c r="G5" s="94"/>
      <c r="H5" s="67"/>
      <c r="I5" s="50"/>
      <c r="J5" s="51" t="s">
        <v>22</v>
      </c>
      <c r="K5" s="75"/>
      <c r="L5" s="56"/>
      <c r="M5" s="50"/>
      <c r="N5" s="51" t="s">
        <v>22</v>
      </c>
      <c r="O5" s="75"/>
      <c r="P5" s="67"/>
      <c r="Q5" s="56"/>
      <c r="R5" s="76" t="s">
        <v>22</v>
      </c>
      <c r="S5" s="75"/>
      <c r="T5" s="67"/>
      <c r="U5" s="67"/>
      <c r="V5" s="81" t="s">
        <v>22</v>
      </c>
      <c r="X5" s="20"/>
      <c r="Y5" s="12" t="s">
        <v>1</v>
      </c>
      <c r="Z5" s="12" t="s">
        <v>10</v>
      </c>
      <c r="AA5" s="12" t="s">
        <v>11</v>
      </c>
      <c r="AB5" s="28" t="s">
        <v>12</v>
      </c>
      <c r="AC5" s="29"/>
      <c r="AD5" s="29"/>
    </row>
    <row r="6" spans="1:28" s="21" customFormat="1" ht="12.75">
      <c r="A6" s="57" t="s">
        <v>39</v>
      </c>
      <c r="B6" s="142" t="s">
        <v>25</v>
      </c>
      <c r="C6" s="149">
        <v>44</v>
      </c>
      <c r="D6" s="95">
        <v>65</v>
      </c>
      <c r="E6" s="52">
        <f>D6-C6</f>
        <v>21</v>
      </c>
      <c r="F6" s="61">
        <f>E6/C6</f>
        <v>0.4772727272727273</v>
      </c>
      <c r="G6" s="96">
        <v>31</v>
      </c>
      <c r="H6" s="141">
        <v>38</v>
      </c>
      <c r="I6" s="52">
        <f>H6-G6</f>
        <v>7</v>
      </c>
      <c r="J6" s="61">
        <f>I6/G6</f>
        <v>0.22580645161290322</v>
      </c>
      <c r="K6" s="97">
        <v>50</v>
      </c>
      <c r="L6" s="98">
        <v>67</v>
      </c>
      <c r="M6" s="52">
        <f>L6-K6</f>
        <v>17</v>
      </c>
      <c r="N6" s="61">
        <f>M6/K6</f>
        <v>0.34</v>
      </c>
      <c r="O6" s="99">
        <v>21</v>
      </c>
      <c r="P6" s="100">
        <v>16</v>
      </c>
      <c r="Q6" s="52">
        <f>P6-O6</f>
        <v>-5</v>
      </c>
      <c r="R6" s="61">
        <f>Q6/O6</f>
        <v>-0.23809523809523808</v>
      </c>
      <c r="S6" s="90">
        <f>C6+G6+K6+O6</f>
        <v>146</v>
      </c>
      <c r="T6" s="90">
        <f aca="true" t="shared" si="0" ref="T6:T21">D6+H6+L6+P6</f>
        <v>186</v>
      </c>
      <c r="U6" s="52">
        <f>T6-S6</f>
        <v>40</v>
      </c>
      <c r="V6" s="61">
        <f>U6/S6</f>
        <v>0.273972602739726</v>
      </c>
      <c r="X6" s="14">
        <v>1</v>
      </c>
      <c r="Y6" s="6">
        <f>X6-W6</f>
        <v>1</v>
      </c>
      <c r="Z6" s="6">
        <v>-6</v>
      </c>
      <c r="AA6" s="6">
        <f>Z6-Y6</f>
        <v>-7</v>
      </c>
      <c r="AB6" s="6">
        <f>AA6-Z6</f>
        <v>-1</v>
      </c>
    </row>
    <row r="7" spans="1:28" s="21" customFormat="1" ht="12.75">
      <c r="A7" s="57" t="s">
        <v>40</v>
      </c>
      <c r="B7" s="142" t="s">
        <v>26</v>
      </c>
      <c r="C7" s="149">
        <v>8</v>
      </c>
      <c r="D7" s="95">
        <v>5</v>
      </c>
      <c r="E7" s="52">
        <f aca="true" t="shared" si="1" ref="E7:E22">D7-C7</f>
        <v>-3</v>
      </c>
      <c r="F7" s="61">
        <f aca="true" t="shared" si="2" ref="F7:F22">E7/C7</f>
        <v>-0.375</v>
      </c>
      <c r="G7" s="96">
        <v>11</v>
      </c>
      <c r="H7" s="141">
        <v>11</v>
      </c>
      <c r="I7" s="52">
        <f aca="true" t="shared" si="3" ref="I7:I22">H7-G7</f>
        <v>0</v>
      </c>
      <c r="J7" s="61">
        <f aca="true" t="shared" si="4" ref="J7:J22">I7/G7</f>
        <v>0</v>
      </c>
      <c r="K7" s="97">
        <v>13</v>
      </c>
      <c r="L7" s="98">
        <v>10</v>
      </c>
      <c r="M7" s="52">
        <f aca="true" t="shared" si="5" ref="M7:M22">L7-K7</f>
        <v>-3</v>
      </c>
      <c r="N7" s="61">
        <f aca="true" t="shared" si="6" ref="N7:N22">M7/K7</f>
        <v>-0.23076923076923078</v>
      </c>
      <c r="O7" s="99">
        <v>3</v>
      </c>
      <c r="P7" s="100">
        <v>3</v>
      </c>
      <c r="Q7" s="52">
        <f aca="true" t="shared" si="7" ref="Q7:Q22">P7-O7</f>
        <v>0</v>
      </c>
      <c r="R7" s="61">
        <v>0</v>
      </c>
      <c r="S7" s="90">
        <f aca="true" t="shared" si="8" ref="S7:S21">C7+G7+K7+O7</f>
        <v>35</v>
      </c>
      <c r="T7" s="90">
        <f t="shared" si="0"/>
        <v>29</v>
      </c>
      <c r="U7" s="52">
        <f aca="true" t="shared" si="9" ref="U7:U22">T7-S7</f>
        <v>-6</v>
      </c>
      <c r="V7" s="61">
        <f aca="true" t="shared" si="10" ref="V7:V22">U7/S7</f>
        <v>-0.17142857142857143</v>
      </c>
      <c r="X7" s="14">
        <v>2</v>
      </c>
      <c r="Y7" s="7">
        <f aca="true" t="shared" si="11" ref="Y7:Y16">X7-W7</f>
        <v>2</v>
      </c>
      <c r="Z7" s="7">
        <v>-4</v>
      </c>
      <c r="AA7" s="7">
        <f aca="true" t="shared" si="12" ref="AA7:AA16">Z7-Y7</f>
        <v>-6</v>
      </c>
      <c r="AB7" s="7">
        <f aca="true" t="shared" si="13" ref="AB7:AB16">AA7-Z7</f>
        <v>-2</v>
      </c>
    </row>
    <row r="8" spans="1:28" s="21" customFormat="1" ht="12.75">
      <c r="A8" s="57" t="s">
        <v>41</v>
      </c>
      <c r="B8" s="143" t="s">
        <v>27</v>
      </c>
      <c r="C8" s="149">
        <v>882</v>
      </c>
      <c r="D8" s="95">
        <v>1128</v>
      </c>
      <c r="E8" s="52">
        <f t="shared" si="1"/>
        <v>246</v>
      </c>
      <c r="F8" s="61">
        <f t="shared" si="2"/>
        <v>0.2789115646258503</v>
      </c>
      <c r="G8" s="96">
        <v>484</v>
      </c>
      <c r="H8" s="141">
        <v>693</v>
      </c>
      <c r="I8" s="52">
        <f t="shared" si="3"/>
        <v>209</v>
      </c>
      <c r="J8" s="61">
        <f t="shared" si="4"/>
        <v>0.4318181818181818</v>
      </c>
      <c r="K8" s="97">
        <v>707</v>
      </c>
      <c r="L8" s="98">
        <v>985</v>
      </c>
      <c r="M8" s="52">
        <f t="shared" si="5"/>
        <v>278</v>
      </c>
      <c r="N8" s="61">
        <f t="shared" si="6"/>
        <v>0.3932107496463932</v>
      </c>
      <c r="O8" s="99">
        <v>142</v>
      </c>
      <c r="P8" s="100">
        <v>194</v>
      </c>
      <c r="Q8" s="52">
        <f t="shared" si="7"/>
        <v>52</v>
      </c>
      <c r="R8" s="61">
        <v>0</v>
      </c>
      <c r="S8" s="90">
        <f t="shared" si="8"/>
        <v>2215</v>
      </c>
      <c r="T8" s="90">
        <f t="shared" si="0"/>
        <v>3000</v>
      </c>
      <c r="U8" s="52">
        <f t="shared" si="9"/>
        <v>785</v>
      </c>
      <c r="V8" s="61">
        <f t="shared" si="10"/>
        <v>0.3544018058690745</v>
      </c>
      <c r="X8" s="14">
        <v>3</v>
      </c>
      <c r="Y8" s="6">
        <f t="shared" si="11"/>
        <v>3</v>
      </c>
      <c r="Z8" s="6">
        <v>2</v>
      </c>
      <c r="AA8" s="6">
        <f t="shared" si="12"/>
        <v>-1</v>
      </c>
      <c r="AB8" s="6">
        <f t="shared" si="13"/>
        <v>-3</v>
      </c>
    </row>
    <row r="9" spans="1:28" s="21" customFormat="1" ht="12.75">
      <c r="A9" s="57" t="s">
        <v>42</v>
      </c>
      <c r="B9" s="143" t="s">
        <v>28</v>
      </c>
      <c r="C9" s="149">
        <v>7</v>
      </c>
      <c r="D9" s="95">
        <v>2</v>
      </c>
      <c r="E9" s="52">
        <f t="shared" si="1"/>
        <v>-5</v>
      </c>
      <c r="F9" s="61">
        <f t="shared" si="2"/>
        <v>-0.7142857142857143</v>
      </c>
      <c r="G9" s="96">
        <v>7</v>
      </c>
      <c r="H9" s="141">
        <v>2</v>
      </c>
      <c r="I9" s="52">
        <f t="shared" si="3"/>
        <v>-5</v>
      </c>
      <c r="J9" s="61">
        <f t="shared" si="4"/>
        <v>-0.7142857142857143</v>
      </c>
      <c r="K9" s="97">
        <v>8</v>
      </c>
      <c r="L9" s="98">
        <v>3</v>
      </c>
      <c r="M9" s="52">
        <f t="shared" si="5"/>
        <v>-5</v>
      </c>
      <c r="N9" s="61">
        <f t="shared" si="6"/>
        <v>-0.625</v>
      </c>
      <c r="O9" s="99">
        <v>3</v>
      </c>
      <c r="P9" s="100">
        <v>2</v>
      </c>
      <c r="Q9" s="52">
        <f t="shared" si="7"/>
        <v>-1</v>
      </c>
      <c r="R9" s="61">
        <f aca="true" t="shared" si="14" ref="R9:R22">Q9/O9</f>
        <v>-0.3333333333333333</v>
      </c>
      <c r="S9" s="90">
        <f t="shared" si="8"/>
        <v>25</v>
      </c>
      <c r="T9" s="90">
        <f t="shared" si="0"/>
        <v>9</v>
      </c>
      <c r="U9" s="52">
        <f t="shared" si="9"/>
        <v>-16</v>
      </c>
      <c r="V9" s="61">
        <f t="shared" si="10"/>
        <v>-0.64</v>
      </c>
      <c r="X9" s="14">
        <v>4</v>
      </c>
      <c r="Y9" s="7">
        <f t="shared" si="11"/>
        <v>4</v>
      </c>
      <c r="Z9" s="7">
        <v>-79</v>
      </c>
      <c r="AA9" s="7">
        <f t="shared" si="12"/>
        <v>-83</v>
      </c>
      <c r="AB9" s="7">
        <f t="shared" si="13"/>
        <v>-4</v>
      </c>
    </row>
    <row r="10" spans="1:28" s="21" customFormat="1" ht="15.75" customHeight="1">
      <c r="A10" s="57" t="s">
        <v>43</v>
      </c>
      <c r="B10" s="144" t="s">
        <v>29</v>
      </c>
      <c r="C10" s="149">
        <v>81</v>
      </c>
      <c r="D10" s="95">
        <v>16</v>
      </c>
      <c r="E10" s="52">
        <f t="shared" si="1"/>
        <v>-65</v>
      </c>
      <c r="F10" s="61">
        <f t="shared" si="2"/>
        <v>-0.8024691358024691</v>
      </c>
      <c r="G10" s="96">
        <v>51</v>
      </c>
      <c r="H10" s="141">
        <v>33</v>
      </c>
      <c r="I10" s="52">
        <f t="shared" si="3"/>
        <v>-18</v>
      </c>
      <c r="J10" s="61">
        <f t="shared" si="4"/>
        <v>-0.35294117647058826</v>
      </c>
      <c r="K10" s="97">
        <v>38</v>
      </c>
      <c r="L10" s="98">
        <v>29</v>
      </c>
      <c r="M10" s="52">
        <f t="shared" si="5"/>
        <v>-9</v>
      </c>
      <c r="N10" s="61">
        <f t="shared" si="6"/>
        <v>-0.23684210526315788</v>
      </c>
      <c r="O10" s="99">
        <v>10</v>
      </c>
      <c r="P10" s="100">
        <v>12</v>
      </c>
      <c r="Q10" s="52">
        <f t="shared" si="7"/>
        <v>2</v>
      </c>
      <c r="R10" s="61">
        <f>Q10/O10</f>
        <v>0.2</v>
      </c>
      <c r="S10" s="90">
        <f t="shared" si="8"/>
        <v>180</v>
      </c>
      <c r="T10" s="90">
        <f t="shared" si="0"/>
        <v>90</v>
      </c>
      <c r="U10" s="52">
        <f t="shared" si="9"/>
        <v>-90</v>
      </c>
      <c r="V10" s="61">
        <f t="shared" si="10"/>
        <v>-0.5</v>
      </c>
      <c r="X10" s="14">
        <v>5</v>
      </c>
      <c r="Y10" s="6">
        <f t="shared" si="11"/>
        <v>5</v>
      </c>
      <c r="Z10" s="6">
        <v>14</v>
      </c>
      <c r="AA10" s="6">
        <f t="shared" si="12"/>
        <v>9</v>
      </c>
      <c r="AB10" s="6">
        <f t="shared" si="13"/>
        <v>-5</v>
      </c>
    </row>
    <row r="11" spans="1:28" s="21" customFormat="1" ht="12.75">
      <c r="A11" s="57" t="s">
        <v>44</v>
      </c>
      <c r="B11" s="144" t="s">
        <v>30</v>
      </c>
      <c r="C11" s="149">
        <v>810</v>
      </c>
      <c r="D11" s="95">
        <v>1343</v>
      </c>
      <c r="E11" s="52">
        <f t="shared" si="1"/>
        <v>533</v>
      </c>
      <c r="F11" s="61">
        <f t="shared" si="2"/>
        <v>0.6580246913580247</v>
      </c>
      <c r="G11" s="96">
        <v>908</v>
      </c>
      <c r="H11" s="141">
        <v>1149</v>
      </c>
      <c r="I11" s="52">
        <f t="shared" si="3"/>
        <v>241</v>
      </c>
      <c r="J11" s="61">
        <f t="shared" si="4"/>
        <v>0.2654185022026432</v>
      </c>
      <c r="K11" s="97">
        <v>885</v>
      </c>
      <c r="L11" s="98">
        <v>1199</v>
      </c>
      <c r="M11" s="52">
        <f t="shared" si="5"/>
        <v>314</v>
      </c>
      <c r="N11" s="61">
        <f t="shared" si="6"/>
        <v>0.35480225988700564</v>
      </c>
      <c r="O11" s="99">
        <v>763</v>
      </c>
      <c r="P11" s="100">
        <v>904</v>
      </c>
      <c r="Q11" s="52">
        <f t="shared" si="7"/>
        <v>141</v>
      </c>
      <c r="R11" s="61">
        <f t="shared" si="14"/>
        <v>0.18479685452162517</v>
      </c>
      <c r="S11" s="90">
        <f t="shared" si="8"/>
        <v>3366</v>
      </c>
      <c r="T11" s="90">
        <f t="shared" si="0"/>
        <v>4595</v>
      </c>
      <c r="U11" s="52">
        <f t="shared" si="9"/>
        <v>1229</v>
      </c>
      <c r="V11" s="61">
        <f t="shared" si="10"/>
        <v>0.3651218062982769</v>
      </c>
      <c r="X11" s="14">
        <v>6</v>
      </c>
      <c r="Y11" s="7">
        <f t="shared" si="11"/>
        <v>6</v>
      </c>
      <c r="Z11" s="7">
        <v>1</v>
      </c>
      <c r="AA11" s="7">
        <f t="shared" si="12"/>
        <v>-5</v>
      </c>
      <c r="AB11" s="7">
        <f t="shared" si="13"/>
        <v>-6</v>
      </c>
    </row>
    <row r="12" spans="1:28" s="21" customFormat="1" ht="12.75">
      <c r="A12" s="57" t="s">
        <v>45</v>
      </c>
      <c r="B12" s="143" t="s">
        <v>31</v>
      </c>
      <c r="C12" s="149">
        <v>1538</v>
      </c>
      <c r="D12" s="95">
        <v>2059</v>
      </c>
      <c r="E12" s="52">
        <f t="shared" si="1"/>
        <v>521</v>
      </c>
      <c r="F12" s="61">
        <f t="shared" si="2"/>
        <v>0.3387516254876463</v>
      </c>
      <c r="G12" s="96">
        <v>895</v>
      </c>
      <c r="H12" s="141">
        <v>1338</v>
      </c>
      <c r="I12" s="52">
        <f t="shared" si="3"/>
        <v>443</v>
      </c>
      <c r="J12" s="61">
        <f t="shared" si="4"/>
        <v>0.4949720670391061</v>
      </c>
      <c r="K12" s="97">
        <v>1213</v>
      </c>
      <c r="L12" s="98">
        <v>1639</v>
      </c>
      <c r="M12" s="52">
        <f t="shared" si="5"/>
        <v>426</v>
      </c>
      <c r="N12" s="61">
        <f t="shared" si="6"/>
        <v>0.3511953833470734</v>
      </c>
      <c r="O12" s="99">
        <v>444</v>
      </c>
      <c r="P12" s="100">
        <v>589</v>
      </c>
      <c r="Q12" s="52">
        <f t="shared" si="7"/>
        <v>145</v>
      </c>
      <c r="R12" s="61">
        <f t="shared" si="14"/>
        <v>0.32657657657657657</v>
      </c>
      <c r="S12" s="90">
        <f t="shared" si="8"/>
        <v>4090</v>
      </c>
      <c r="T12" s="90">
        <f t="shared" si="0"/>
        <v>5625</v>
      </c>
      <c r="U12" s="52">
        <f t="shared" si="9"/>
        <v>1535</v>
      </c>
      <c r="V12" s="61">
        <f t="shared" si="10"/>
        <v>0.3753056234718826</v>
      </c>
      <c r="X12" s="14">
        <v>7</v>
      </c>
      <c r="Y12" s="6">
        <f t="shared" si="11"/>
        <v>7</v>
      </c>
      <c r="Z12" s="6">
        <v>14</v>
      </c>
      <c r="AA12" s="6">
        <f t="shared" si="12"/>
        <v>7</v>
      </c>
      <c r="AB12" s="6">
        <f t="shared" si="13"/>
        <v>-7</v>
      </c>
    </row>
    <row r="13" spans="1:28" s="21" customFormat="1" ht="16.5" customHeight="1">
      <c r="A13" s="57" t="s">
        <v>46</v>
      </c>
      <c r="B13" s="143" t="s">
        <v>32</v>
      </c>
      <c r="C13" s="149">
        <v>208</v>
      </c>
      <c r="D13" s="95">
        <v>299</v>
      </c>
      <c r="E13" s="52">
        <f t="shared" si="1"/>
        <v>91</v>
      </c>
      <c r="F13" s="61">
        <f t="shared" si="2"/>
        <v>0.4375</v>
      </c>
      <c r="G13" s="96">
        <v>125</v>
      </c>
      <c r="H13" s="141">
        <v>300</v>
      </c>
      <c r="I13" s="52">
        <f t="shared" si="3"/>
        <v>175</v>
      </c>
      <c r="J13" s="61">
        <f t="shared" si="4"/>
        <v>1.4</v>
      </c>
      <c r="K13" s="97">
        <v>244</v>
      </c>
      <c r="L13" s="98">
        <v>249</v>
      </c>
      <c r="M13" s="52">
        <f t="shared" si="5"/>
        <v>5</v>
      </c>
      <c r="N13" s="61">
        <f t="shared" si="6"/>
        <v>0.020491803278688523</v>
      </c>
      <c r="O13" s="99">
        <v>64</v>
      </c>
      <c r="P13" s="100">
        <v>76</v>
      </c>
      <c r="Q13" s="52">
        <f t="shared" si="7"/>
        <v>12</v>
      </c>
      <c r="R13" s="61">
        <f t="shared" si="14"/>
        <v>0.1875</v>
      </c>
      <c r="S13" s="90">
        <f t="shared" si="8"/>
        <v>641</v>
      </c>
      <c r="T13" s="90">
        <f t="shared" si="0"/>
        <v>924</v>
      </c>
      <c r="U13" s="52">
        <f t="shared" si="9"/>
        <v>283</v>
      </c>
      <c r="V13" s="61">
        <f t="shared" si="10"/>
        <v>0.4414976599063963</v>
      </c>
      <c r="X13" s="14">
        <v>8</v>
      </c>
      <c r="Y13" s="7">
        <f t="shared" si="11"/>
        <v>8</v>
      </c>
      <c r="Z13" s="7">
        <v>-101</v>
      </c>
      <c r="AA13" s="7">
        <f t="shared" si="12"/>
        <v>-109</v>
      </c>
      <c r="AB13" s="7">
        <f t="shared" si="13"/>
        <v>-8</v>
      </c>
    </row>
    <row r="14" spans="1:28" s="21" customFormat="1" ht="12.75">
      <c r="A14" s="57" t="s">
        <v>47</v>
      </c>
      <c r="B14" s="144" t="s">
        <v>33</v>
      </c>
      <c r="C14" s="149">
        <v>397</v>
      </c>
      <c r="D14" s="95">
        <v>553</v>
      </c>
      <c r="E14" s="52">
        <f t="shared" si="1"/>
        <v>156</v>
      </c>
      <c r="F14" s="61">
        <f t="shared" si="2"/>
        <v>0.3929471032745592</v>
      </c>
      <c r="G14" s="96">
        <v>766</v>
      </c>
      <c r="H14" s="141">
        <v>900</v>
      </c>
      <c r="I14" s="52">
        <f t="shared" si="3"/>
        <v>134</v>
      </c>
      <c r="J14" s="61">
        <f t="shared" si="4"/>
        <v>0.17493472584856398</v>
      </c>
      <c r="K14" s="97">
        <v>543</v>
      </c>
      <c r="L14" s="98">
        <v>674</v>
      </c>
      <c r="M14" s="52">
        <f t="shared" si="5"/>
        <v>131</v>
      </c>
      <c r="N14" s="61">
        <f t="shared" si="6"/>
        <v>0.24125230202578268</v>
      </c>
      <c r="O14" s="99">
        <v>491</v>
      </c>
      <c r="P14" s="100">
        <v>607</v>
      </c>
      <c r="Q14" s="52">
        <f t="shared" si="7"/>
        <v>116</v>
      </c>
      <c r="R14" s="62">
        <f t="shared" si="14"/>
        <v>0.23625254582484725</v>
      </c>
      <c r="S14" s="90">
        <f t="shared" si="8"/>
        <v>2197</v>
      </c>
      <c r="T14" s="90">
        <f t="shared" si="0"/>
        <v>2734</v>
      </c>
      <c r="U14" s="52">
        <f t="shared" si="9"/>
        <v>537</v>
      </c>
      <c r="V14" s="61">
        <f t="shared" si="10"/>
        <v>0.24442421483841603</v>
      </c>
      <c r="X14" s="14">
        <v>9</v>
      </c>
      <c r="Y14" s="6">
        <f t="shared" si="11"/>
        <v>9</v>
      </c>
      <c r="Z14" s="6">
        <v>-2</v>
      </c>
      <c r="AA14" s="6">
        <f t="shared" si="12"/>
        <v>-11</v>
      </c>
      <c r="AB14" s="6">
        <f t="shared" si="13"/>
        <v>-9</v>
      </c>
    </row>
    <row r="15" spans="1:28" s="21" customFormat="1" ht="12.75">
      <c r="A15" s="57" t="s">
        <v>48</v>
      </c>
      <c r="B15" s="144" t="s">
        <v>71</v>
      </c>
      <c r="C15" s="149">
        <v>54</v>
      </c>
      <c r="D15" s="95">
        <v>240</v>
      </c>
      <c r="E15" s="52">
        <f t="shared" si="1"/>
        <v>186</v>
      </c>
      <c r="F15" s="61">
        <f t="shared" si="2"/>
        <v>3.4444444444444446</v>
      </c>
      <c r="G15" s="96">
        <v>16</v>
      </c>
      <c r="H15" s="141">
        <v>66</v>
      </c>
      <c r="I15" s="52">
        <f t="shared" si="3"/>
        <v>50</v>
      </c>
      <c r="J15" s="61">
        <f t="shared" si="4"/>
        <v>3.125</v>
      </c>
      <c r="K15" s="97">
        <v>42</v>
      </c>
      <c r="L15" s="98">
        <v>102</v>
      </c>
      <c r="M15" s="52">
        <f t="shared" si="5"/>
        <v>60</v>
      </c>
      <c r="N15" s="61">
        <f t="shared" si="6"/>
        <v>1.4285714285714286</v>
      </c>
      <c r="O15" s="99">
        <v>4</v>
      </c>
      <c r="P15" s="100">
        <v>22</v>
      </c>
      <c r="Q15" s="52">
        <f t="shared" si="7"/>
        <v>18</v>
      </c>
      <c r="R15" s="61">
        <f t="shared" si="14"/>
        <v>4.5</v>
      </c>
      <c r="S15" s="90">
        <f t="shared" si="8"/>
        <v>116</v>
      </c>
      <c r="T15" s="90">
        <f t="shared" si="0"/>
        <v>430</v>
      </c>
      <c r="U15" s="52">
        <f t="shared" si="9"/>
        <v>314</v>
      </c>
      <c r="V15" s="61">
        <f t="shared" si="10"/>
        <v>2.706896551724138</v>
      </c>
      <c r="X15" s="14">
        <v>10</v>
      </c>
      <c r="Y15" s="7">
        <f t="shared" si="11"/>
        <v>10</v>
      </c>
      <c r="Z15" s="7">
        <v>7</v>
      </c>
      <c r="AA15" s="7">
        <f t="shared" si="12"/>
        <v>-3</v>
      </c>
      <c r="AB15" s="7">
        <f t="shared" si="13"/>
        <v>-10</v>
      </c>
    </row>
    <row r="16" spans="1:28" s="21" customFormat="1" ht="13.5" thickBot="1">
      <c r="A16" s="57" t="s">
        <v>49</v>
      </c>
      <c r="B16" s="142" t="s">
        <v>34</v>
      </c>
      <c r="C16" s="149">
        <v>136</v>
      </c>
      <c r="D16" s="95">
        <v>151</v>
      </c>
      <c r="E16" s="52">
        <f t="shared" si="1"/>
        <v>15</v>
      </c>
      <c r="F16" s="61">
        <f t="shared" si="2"/>
        <v>0.11029411764705882</v>
      </c>
      <c r="G16" s="96">
        <v>37</v>
      </c>
      <c r="H16" s="141">
        <v>43</v>
      </c>
      <c r="I16" s="52">
        <f t="shared" si="3"/>
        <v>6</v>
      </c>
      <c r="J16" s="61">
        <f t="shared" si="4"/>
        <v>0.16216216216216217</v>
      </c>
      <c r="K16" s="97">
        <v>99</v>
      </c>
      <c r="L16" s="98">
        <v>116</v>
      </c>
      <c r="M16" s="52">
        <f t="shared" si="5"/>
        <v>17</v>
      </c>
      <c r="N16" s="61">
        <f t="shared" si="6"/>
        <v>0.1717171717171717</v>
      </c>
      <c r="O16" s="99">
        <v>24</v>
      </c>
      <c r="P16" s="100">
        <v>34</v>
      </c>
      <c r="Q16" s="52">
        <f t="shared" si="7"/>
        <v>10</v>
      </c>
      <c r="R16" s="61">
        <f t="shared" si="14"/>
        <v>0.4166666666666667</v>
      </c>
      <c r="S16" s="90">
        <f t="shared" si="8"/>
        <v>296</v>
      </c>
      <c r="T16" s="90">
        <f t="shared" si="0"/>
        <v>344</v>
      </c>
      <c r="U16" s="52">
        <f t="shared" si="9"/>
        <v>48</v>
      </c>
      <c r="V16" s="61">
        <f t="shared" si="10"/>
        <v>0.16216216216216217</v>
      </c>
      <c r="X16" s="19">
        <v>11</v>
      </c>
      <c r="Y16" s="6">
        <f t="shared" si="11"/>
        <v>11</v>
      </c>
      <c r="Z16" s="6">
        <v>49</v>
      </c>
      <c r="AA16" s="6">
        <f t="shared" si="12"/>
        <v>38</v>
      </c>
      <c r="AB16" s="6">
        <f t="shared" si="13"/>
        <v>-11</v>
      </c>
    </row>
    <row r="17" spans="1:24" s="26" customFormat="1" ht="12.75">
      <c r="A17" s="57" t="s">
        <v>50</v>
      </c>
      <c r="B17" s="142" t="s">
        <v>35</v>
      </c>
      <c r="C17" s="149">
        <v>79</v>
      </c>
      <c r="D17" s="95">
        <v>51</v>
      </c>
      <c r="E17" s="52">
        <f t="shared" si="1"/>
        <v>-28</v>
      </c>
      <c r="F17" s="61">
        <f t="shared" si="2"/>
        <v>-0.35443037974683544</v>
      </c>
      <c r="G17" s="96">
        <v>56</v>
      </c>
      <c r="H17" s="141">
        <v>42</v>
      </c>
      <c r="I17" s="52">
        <f t="shared" si="3"/>
        <v>-14</v>
      </c>
      <c r="J17" s="61">
        <f t="shared" si="4"/>
        <v>-0.25</v>
      </c>
      <c r="K17" s="97">
        <v>51</v>
      </c>
      <c r="L17" s="98">
        <v>59</v>
      </c>
      <c r="M17" s="52">
        <f t="shared" si="5"/>
        <v>8</v>
      </c>
      <c r="N17" s="61">
        <f t="shared" si="6"/>
        <v>0.1568627450980392</v>
      </c>
      <c r="O17" s="99">
        <v>58</v>
      </c>
      <c r="P17" s="100">
        <v>36</v>
      </c>
      <c r="Q17" s="52">
        <f t="shared" si="7"/>
        <v>-22</v>
      </c>
      <c r="R17" s="61">
        <f t="shared" si="14"/>
        <v>-0.3793103448275862</v>
      </c>
      <c r="S17" s="90">
        <f t="shared" si="8"/>
        <v>244</v>
      </c>
      <c r="T17" s="90">
        <f t="shared" si="0"/>
        <v>188</v>
      </c>
      <c r="U17" s="52">
        <f t="shared" si="9"/>
        <v>-56</v>
      </c>
      <c r="V17" s="61">
        <f t="shared" si="10"/>
        <v>-0.22950819672131148</v>
      </c>
      <c r="X17" s="27"/>
    </row>
    <row r="18" spans="1:25" ht="12.75">
      <c r="A18" s="57" t="s">
        <v>51</v>
      </c>
      <c r="B18" s="142" t="s">
        <v>36</v>
      </c>
      <c r="C18" s="149">
        <v>770</v>
      </c>
      <c r="D18" s="95">
        <v>777</v>
      </c>
      <c r="E18" s="52">
        <f t="shared" si="1"/>
        <v>7</v>
      </c>
      <c r="F18" s="61">
        <f t="shared" si="2"/>
        <v>0.00909090909090909</v>
      </c>
      <c r="G18" s="96">
        <v>342</v>
      </c>
      <c r="H18" s="141">
        <v>452</v>
      </c>
      <c r="I18" s="52">
        <f t="shared" si="3"/>
        <v>110</v>
      </c>
      <c r="J18" s="61">
        <f t="shared" si="4"/>
        <v>0.3216374269005848</v>
      </c>
      <c r="K18" s="97">
        <v>356</v>
      </c>
      <c r="L18" s="98">
        <v>364</v>
      </c>
      <c r="M18" s="52">
        <f t="shared" si="5"/>
        <v>8</v>
      </c>
      <c r="N18" s="61">
        <f t="shared" si="6"/>
        <v>0.02247191011235955</v>
      </c>
      <c r="O18" s="99">
        <v>259</v>
      </c>
      <c r="P18" s="100">
        <v>268</v>
      </c>
      <c r="Q18" s="52">
        <f t="shared" si="7"/>
        <v>9</v>
      </c>
      <c r="R18" s="61">
        <f t="shared" si="14"/>
        <v>0.03474903474903475</v>
      </c>
      <c r="S18" s="90">
        <f t="shared" si="8"/>
        <v>1727</v>
      </c>
      <c r="T18" s="90">
        <f t="shared" si="0"/>
        <v>1861</v>
      </c>
      <c r="U18" s="52">
        <f t="shared" si="9"/>
        <v>134</v>
      </c>
      <c r="V18" s="61">
        <f t="shared" si="10"/>
        <v>0.07759119861030689</v>
      </c>
      <c r="W18" s="1"/>
      <c r="X18" s="4"/>
      <c r="Y18" s="1"/>
    </row>
    <row r="19" spans="1:22" ht="12.75">
      <c r="A19" s="57" t="s">
        <v>52</v>
      </c>
      <c r="B19" s="142" t="s">
        <v>37</v>
      </c>
      <c r="C19" s="149">
        <v>234</v>
      </c>
      <c r="D19" s="95">
        <v>340</v>
      </c>
      <c r="E19" s="52">
        <f t="shared" si="1"/>
        <v>106</v>
      </c>
      <c r="F19" s="61">
        <f t="shared" si="2"/>
        <v>0.452991452991453</v>
      </c>
      <c r="G19" s="96">
        <v>77</v>
      </c>
      <c r="H19" s="141">
        <v>155</v>
      </c>
      <c r="I19" s="52">
        <f t="shared" si="3"/>
        <v>78</v>
      </c>
      <c r="J19" s="61">
        <f t="shared" si="4"/>
        <v>1.0129870129870129</v>
      </c>
      <c r="K19" s="97">
        <v>119</v>
      </c>
      <c r="L19" s="98">
        <v>210</v>
      </c>
      <c r="M19" s="52">
        <f t="shared" si="5"/>
        <v>91</v>
      </c>
      <c r="N19" s="61">
        <f t="shared" si="6"/>
        <v>0.7647058823529411</v>
      </c>
      <c r="O19" s="99">
        <v>41</v>
      </c>
      <c r="P19" s="100">
        <v>139</v>
      </c>
      <c r="Q19" s="52">
        <f t="shared" si="7"/>
        <v>98</v>
      </c>
      <c r="R19" s="61">
        <f t="shared" si="14"/>
        <v>2.3902439024390243</v>
      </c>
      <c r="S19" s="90">
        <f t="shared" si="8"/>
        <v>471</v>
      </c>
      <c r="T19" s="90">
        <f t="shared" si="0"/>
        <v>844</v>
      </c>
      <c r="U19" s="52">
        <f t="shared" si="9"/>
        <v>373</v>
      </c>
      <c r="V19" s="61">
        <f t="shared" si="10"/>
        <v>0.7919320594479831</v>
      </c>
    </row>
    <row r="20" spans="1:22" ht="12.75">
      <c r="A20" s="57">
        <v>15</v>
      </c>
      <c r="B20" s="142" t="s">
        <v>38</v>
      </c>
      <c r="C20" s="149">
        <v>896</v>
      </c>
      <c r="D20" s="95">
        <v>1130</v>
      </c>
      <c r="E20" s="52">
        <f t="shared" si="1"/>
        <v>234</v>
      </c>
      <c r="F20" s="61">
        <f t="shared" si="2"/>
        <v>0.2611607142857143</v>
      </c>
      <c r="G20" s="96">
        <v>509</v>
      </c>
      <c r="H20" s="141">
        <v>586</v>
      </c>
      <c r="I20" s="52">
        <f t="shared" si="3"/>
        <v>77</v>
      </c>
      <c r="J20" s="61">
        <f t="shared" si="4"/>
        <v>0.1512770137524558</v>
      </c>
      <c r="K20" s="97">
        <v>665</v>
      </c>
      <c r="L20" s="98">
        <v>771</v>
      </c>
      <c r="M20" s="52">
        <f t="shared" si="5"/>
        <v>106</v>
      </c>
      <c r="N20" s="61">
        <f t="shared" si="6"/>
        <v>0.1593984962406015</v>
      </c>
      <c r="O20" s="99">
        <v>275</v>
      </c>
      <c r="P20" s="100">
        <v>251</v>
      </c>
      <c r="Q20" s="52">
        <f t="shared" si="7"/>
        <v>-24</v>
      </c>
      <c r="R20" s="61">
        <f t="shared" si="14"/>
        <v>-0.08727272727272728</v>
      </c>
      <c r="S20" s="90">
        <f t="shared" si="8"/>
        <v>2345</v>
      </c>
      <c r="T20" s="90">
        <f t="shared" si="0"/>
        <v>2738</v>
      </c>
      <c r="U20" s="52">
        <f t="shared" si="9"/>
        <v>393</v>
      </c>
      <c r="V20" s="61">
        <f t="shared" si="10"/>
        <v>0.167590618336887</v>
      </c>
    </row>
    <row r="21" spans="1:22" ht="13.5" thickBot="1">
      <c r="A21" s="92" t="s">
        <v>54</v>
      </c>
      <c r="B21" s="145" t="s">
        <v>21</v>
      </c>
      <c r="C21" s="151">
        <v>732</v>
      </c>
      <c r="D21" s="152">
        <v>826</v>
      </c>
      <c r="E21" s="55">
        <f t="shared" si="1"/>
        <v>94</v>
      </c>
      <c r="F21" s="91">
        <f t="shared" si="2"/>
        <v>0.1284153005464481</v>
      </c>
      <c r="G21" s="101">
        <v>867</v>
      </c>
      <c r="H21" s="141">
        <v>1189</v>
      </c>
      <c r="I21" s="55">
        <f t="shared" si="3"/>
        <v>322</v>
      </c>
      <c r="J21" s="91">
        <f t="shared" si="4"/>
        <v>0.37139561707035756</v>
      </c>
      <c r="K21" s="102">
        <v>770</v>
      </c>
      <c r="L21" s="98">
        <v>859</v>
      </c>
      <c r="M21" s="55">
        <f t="shared" si="5"/>
        <v>89</v>
      </c>
      <c r="N21" s="91">
        <f t="shared" si="6"/>
        <v>0.11558441558441558</v>
      </c>
      <c r="O21" s="103">
        <v>381</v>
      </c>
      <c r="P21" s="100">
        <v>476</v>
      </c>
      <c r="Q21" s="55">
        <f t="shared" si="7"/>
        <v>95</v>
      </c>
      <c r="R21" s="91">
        <f t="shared" si="14"/>
        <v>0.24934383202099739</v>
      </c>
      <c r="S21" s="90">
        <f t="shared" si="8"/>
        <v>2750</v>
      </c>
      <c r="T21" s="90">
        <f t="shared" si="0"/>
        <v>3350</v>
      </c>
      <c r="U21" s="55">
        <f t="shared" si="9"/>
        <v>600</v>
      </c>
      <c r="V21" s="91">
        <f t="shared" si="10"/>
        <v>0.21818181818181817</v>
      </c>
    </row>
    <row r="22" spans="1:22" ht="13.5" thickBot="1">
      <c r="A22" s="127"/>
      <c r="B22" s="153" t="s">
        <v>0</v>
      </c>
      <c r="C22" s="93">
        <f>SUM(C6:C21)</f>
        <v>6876</v>
      </c>
      <c r="D22" s="58">
        <f>SUM(D6:D21)</f>
        <v>8985</v>
      </c>
      <c r="E22" s="58">
        <f t="shared" si="1"/>
        <v>2109</v>
      </c>
      <c r="F22" s="59">
        <f t="shared" si="2"/>
        <v>0.3067190226876091</v>
      </c>
      <c r="G22" s="154">
        <f>SUM(G6:G21)</f>
        <v>5182</v>
      </c>
      <c r="H22" s="150">
        <f>SUM(H6:H21)</f>
        <v>6997</v>
      </c>
      <c r="I22" s="58">
        <f t="shared" si="3"/>
        <v>1815</v>
      </c>
      <c r="J22" s="59">
        <f t="shared" si="4"/>
        <v>0.3502508683905828</v>
      </c>
      <c r="K22" s="93">
        <f>SUM(K6:K21)</f>
        <v>5803</v>
      </c>
      <c r="L22" s="58">
        <f>SUM(L6:L21)</f>
        <v>7336</v>
      </c>
      <c r="M22" s="58">
        <f t="shared" si="5"/>
        <v>1533</v>
      </c>
      <c r="N22" s="59">
        <f t="shared" si="6"/>
        <v>0.26417370325693607</v>
      </c>
      <c r="O22" s="93">
        <f>SUM(O6:O21)</f>
        <v>2983</v>
      </c>
      <c r="P22" s="58">
        <f>SUM(P6:P21)</f>
        <v>3629</v>
      </c>
      <c r="Q22" s="58">
        <f t="shared" si="7"/>
        <v>646</v>
      </c>
      <c r="R22" s="59">
        <f t="shared" si="14"/>
        <v>0.21656050955414013</v>
      </c>
      <c r="S22" s="93">
        <f>C22+G22+K22+O22</f>
        <v>20844</v>
      </c>
      <c r="T22" s="58">
        <f>SUM(T6:T21)</f>
        <v>26947</v>
      </c>
      <c r="U22" s="58">
        <f t="shared" si="9"/>
        <v>6103</v>
      </c>
      <c r="V22" s="59">
        <f t="shared" si="10"/>
        <v>0.29279408942621377</v>
      </c>
    </row>
    <row r="23" spans="1:22" ht="12.75">
      <c r="A23" s="174"/>
      <c r="B23" s="175"/>
      <c r="C23" s="176"/>
      <c r="D23" s="176"/>
      <c r="E23" s="176"/>
      <c r="F23" s="177"/>
      <c r="G23" s="176"/>
      <c r="H23" s="176"/>
      <c r="I23" s="176"/>
      <c r="J23" s="177"/>
      <c r="K23" s="176"/>
      <c r="L23" s="176"/>
      <c r="M23" s="176"/>
      <c r="N23" s="177"/>
      <c r="O23" s="176"/>
      <c r="P23" s="176"/>
      <c r="Q23" s="176"/>
      <c r="R23" s="177"/>
      <c r="S23" s="176"/>
      <c r="T23" s="176"/>
      <c r="U23" s="176"/>
      <c r="V23" s="177"/>
    </row>
    <row r="24" spans="1:22" ht="12.75">
      <c r="A24" s="174"/>
      <c r="B24" s="178"/>
      <c r="C24" s="176"/>
      <c r="D24" s="176"/>
      <c r="E24" s="176"/>
      <c r="F24" s="177"/>
      <c r="G24" s="176"/>
      <c r="H24" s="176"/>
      <c r="I24" s="176"/>
      <c r="J24" s="177"/>
      <c r="K24" s="176"/>
      <c r="L24" s="176"/>
      <c r="M24" s="176"/>
      <c r="N24" s="177"/>
      <c r="O24" s="176"/>
      <c r="P24" s="176"/>
      <c r="Q24" s="176"/>
      <c r="R24" s="177"/>
      <c r="S24" s="176"/>
      <c r="T24" s="176"/>
      <c r="U24" s="176"/>
      <c r="V24" s="177"/>
    </row>
    <row r="25" spans="1:22" ht="12.75">
      <c r="A25" s="174"/>
      <c r="B25" s="178"/>
      <c r="C25" s="176"/>
      <c r="D25" s="176"/>
      <c r="E25" s="176"/>
      <c r="F25" s="177"/>
      <c r="G25" s="176"/>
      <c r="H25" s="176"/>
      <c r="I25" s="176"/>
      <c r="J25" s="177"/>
      <c r="K25" s="176"/>
      <c r="L25" s="176"/>
      <c r="M25" s="176"/>
      <c r="N25" s="177"/>
      <c r="O25" s="176"/>
      <c r="P25" s="176"/>
      <c r="Q25" s="176"/>
      <c r="R25" s="177"/>
      <c r="S25" s="176"/>
      <c r="T25" s="176"/>
      <c r="U25" s="176"/>
      <c r="V25" s="177"/>
    </row>
    <row r="26" spans="1:22" ht="12.75">
      <c r="A26" s="174"/>
      <c r="B26" s="178"/>
      <c r="C26" s="176"/>
      <c r="D26" s="176"/>
      <c r="E26" s="176"/>
      <c r="F26" s="177"/>
      <c r="G26" s="176"/>
      <c r="H26" s="176"/>
      <c r="I26" s="176"/>
      <c r="J26" s="177"/>
      <c r="K26" s="176"/>
      <c r="L26" s="176"/>
      <c r="M26" s="176"/>
      <c r="N26" s="177"/>
      <c r="O26" s="176"/>
      <c r="P26" s="176"/>
      <c r="Q26" s="176"/>
      <c r="R26" s="177"/>
      <c r="S26" s="176"/>
      <c r="T26" s="176"/>
      <c r="U26" s="176"/>
      <c r="V26" s="177"/>
    </row>
    <row r="27" spans="1:22" ht="12.75">
      <c r="A27" s="174"/>
      <c r="B27" s="178"/>
      <c r="C27" s="176"/>
      <c r="D27" s="176"/>
      <c r="E27" s="176"/>
      <c r="F27" s="177"/>
      <c r="G27" s="176"/>
      <c r="H27" s="176"/>
      <c r="I27" s="176"/>
      <c r="J27" s="177"/>
      <c r="K27" s="176"/>
      <c r="L27" s="176"/>
      <c r="M27" s="176"/>
      <c r="N27" s="177"/>
      <c r="O27" s="176"/>
      <c r="P27" s="176"/>
      <c r="Q27" s="176"/>
      <c r="R27" s="177"/>
      <c r="S27" s="176"/>
      <c r="T27" s="176"/>
      <c r="U27" s="176"/>
      <c r="V27" s="177"/>
    </row>
    <row r="28" spans="1:22" ht="12.75">
      <c r="A28" s="174"/>
      <c r="B28" s="178"/>
      <c r="C28" s="176"/>
      <c r="D28" s="176"/>
      <c r="E28" s="176"/>
      <c r="F28" s="177"/>
      <c r="G28" s="176"/>
      <c r="H28" s="176"/>
      <c r="I28" s="176"/>
      <c r="J28" s="177"/>
      <c r="K28" s="176"/>
      <c r="L28" s="176"/>
      <c r="M28" s="176"/>
      <c r="N28" s="177"/>
      <c r="O28" s="176"/>
      <c r="P28" s="176"/>
      <c r="Q28" s="176"/>
      <c r="R28" s="177"/>
      <c r="S28" s="176"/>
      <c r="T28" s="176"/>
      <c r="U28" s="176"/>
      <c r="V28" s="177"/>
    </row>
    <row r="29" spans="1:22" ht="12.75">
      <c r="A29" s="174"/>
      <c r="B29" s="178"/>
      <c r="C29" s="176"/>
      <c r="D29" s="176"/>
      <c r="E29" s="176"/>
      <c r="F29" s="177"/>
      <c r="G29" s="176"/>
      <c r="H29" s="176"/>
      <c r="I29" s="176"/>
      <c r="J29" s="177"/>
      <c r="K29" s="176"/>
      <c r="L29" s="176"/>
      <c r="M29" s="176"/>
      <c r="N29" s="177"/>
      <c r="O29" s="176"/>
      <c r="P29" s="176"/>
      <c r="Q29" s="176"/>
      <c r="R29" s="177"/>
      <c r="S29" s="176"/>
      <c r="T29" s="176"/>
      <c r="U29" s="176"/>
      <c r="V29" s="177"/>
    </row>
    <row r="30" spans="1:22" ht="12.75">
      <c r="A30" s="174"/>
      <c r="B30" s="178"/>
      <c r="C30" s="176"/>
      <c r="D30" s="176"/>
      <c r="E30" s="176"/>
      <c r="F30" s="177"/>
      <c r="G30" s="176"/>
      <c r="H30" s="176"/>
      <c r="I30" s="176"/>
      <c r="J30" s="177"/>
      <c r="K30" s="176"/>
      <c r="L30" s="176"/>
      <c r="M30" s="176"/>
      <c r="N30" s="177"/>
      <c r="O30" s="176"/>
      <c r="P30" s="176"/>
      <c r="Q30" s="176"/>
      <c r="R30" s="177"/>
      <c r="S30" s="176"/>
      <c r="T30" s="176"/>
      <c r="U30" s="176"/>
      <c r="V30" s="177"/>
    </row>
    <row r="31" spans="1:22" ht="12.75">
      <c r="A31" s="174"/>
      <c r="B31" s="178"/>
      <c r="C31" s="176"/>
      <c r="D31" s="176"/>
      <c r="E31" s="176"/>
      <c r="F31" s="177"/>
      <c r="G31" s="176"/>
      <c r="H31" s="176"/>
      <c r="I31" s="176"/>
      <c r="J31" s="177"/>
      <c r="K31" s="176"/>
      <c r="L31" s="176"/>
      <c r="M31" s="176"/>
      <c r="N31" s="177"/>
      <c r="O31" s="176"/>
      <c r="P31" s="176"/>
      <c r="Q31" s="176"/>
      <c r="R31" s="177"/>
      <c r="S31" s="176"/>
      <c r="T31" s="176"/>
      <c r="U31" s="176"/>
      <c r="V31" s="177"/>
    </row>
    <row r="32" spans="1:22" ht="12.75">
      <c r="A32" s="174"/>
      <c r="B32" s="178"/>
      <c r="C32" s="176"/>
      <c r="D32" s="176"/>
      <c r="E32" s="176"/>
      <c r="F32" s="177"/>
      <c r="G32" s="176"/>
      <c r="H32" s="176"/>
      <c r="I32" s="176"/>
      <c r="J32" s="177"/>
      <c r="K32" s="176"/>
      <c r="L32" s="176"/>
      <c r="M32" s="176"/>
      <c r="N32" s="177"/>
      <c r="O32" s="176"/>
      <c r="P32" s="176"/>
      <c r="Q32" s="176"/>
      <c r="R32" s="177"/>
      <c r="S32" s="176"/>
      <c r="T32" s="176"/>
      <c r="U32" s="176"/>
      <c r="V32" s="177"/>
    </row>
    <row r="33" spans="1:22" ht="12.75">
      <c r="A33" s="174"/>
      <c r="B33" s="178"/>
      <c r="C33" s="176"/>
      <c r="D33" s="176"/>
      <c r="E33" s="176"/>
      <c r="F33" s="177"/>
      <c r="G33" s="176"/>
      <c r="H33" s="176"/>
      <c r="I33" s="176"/>
      <c r="J33" s="177"/>
      <c r="K33" s="176"/>
      <c r="L33" s="176"/>
      <c r="M33" s="176"/>
      <c r="N33" s="177"/>
      <c r="O33" s="176"/>
      <c r="P33" s="176"/>
      <c r="Q33" s="176"/>
      <c r="R33" s="177"/>
      <c r="S33" s="176"/>
      <c r="T33" s="176"/>
      <c r="U33" s="176"/>
      <c r="V33" s="177"/>
    </row>
    <row r="34" spans="1:22" ht="12.75">
      <c r="A34" s="174"/>
      <c r="B34" s="178"/>
      <c r="C34" s="176"/>
      <c r="D34" s="176"/>
      <c r="E34" s="176"/>
      <c r="F34" s="177"/>
      <c r="G34" s="176"/>
      <c r="H34" s="176"/>
      <c r="I34" s="176"/>
      <c r="J34" s="177"/>
      <c r="K34" s="176"/>
      <c r="L34" s="176"/>
      <c r="M34" s="176"/>
      <c r="N34" s="177"/>
      <c r="O34" s="176"/>
      <c r="P34" s="176"/>
      <c r="Q34" s="176"/>
      <c r="R34" s="177"/>
      <c r="S34" s="176"/>
      <c r="T34" s="176"/>
      <c r="U34" s="176"/>
      <c r="V34" s="177"/>
    </row>
    <row r="35" spans="1:22" ht="12.75">
      <c r="A35" s="174"/>
      <c r="B35" s="178"/>
      <c r="C35" s="176"/>
      <c r="D35" s="176"/>
      <c r="E35" s="176"/>
      <c r="F35" s="177"/>
      <c r="G35" s="176"/>
      <c r="H35" s="176"/>
      <c r="I35" s="176"/>
      <c r="J35" s="177"/>
      <c r="K35" s="176"/>
      <c r="L35" s="176"/>
      <c r="M35" s="176"/>
      <c r="N35" s="177"/>
      <c r="O35" s="176"/>
      <c r="P35" s="176"/>
      <c r="Q35" s="176"/>
      <c r="R35" s="177"/>
      <c r="S35" s="176"/>
      <c r="T35" s="176"/>
      <c r="U35" s="176"/>
      <c r="V35" s="177"/>
    </row>
    <row r="36" spans="1:22" ht="12.75">
      <c r="A36" s="174"/>
      <c r="B36" s="178"/>
      <c r="C36" s="176"/>
      <c r="D36" s="176"/>
      <c r="E36" s="176"/>
      <c r="F36" s="177"/>
      <c r="G36" s="176"/>
      <c r="H36" s="176"/>
      <c r="I36" s="176"/>
      <c r="J36" s="177"/>
      <c r="K36" s="176"/>
      <c r="L36" s="176"/>
      <c r="M36" s="176"/>
      <c r="N36" s="177"/>
      <c r="O36" s="176"/>
      <c r="P36" s="176"/>
      <c r="Q36" s="176"/>
      <c r="R36" s="177"/>
      <c r="S36" s="176"/>
      <c r="T36" s="176"/>
      <c r="U36" s="176"/>
      <c r="V36" s="177"/>
    </row>
    <row r="37" spans="1:22" ht="12.75">
      <c r="A37" s="174"/>
      <c r="B37" s="178"/>
      <c r="C37" s="176"/>
      <c r="D37" s="176"/>
      <c r="E37" s="176"/>
      <c r="F37" s="177"/>
      <c r="G37" s="176"/>
      <c r="H37" s="176"/>
      <c r="I37" s="176"/>
      <c r="J37" s="177"/>
      <c r="K37" s="176"/>
      <c r="L37" s="176"/>
      <c r="M37" s="176"/>
      <c r="N37" s="177"/>
      <c r="O37" s="176"/>
      <c r="P37" s="176"/>
      <c r="Q37" s="176"/>
      <c r="R37" s="177"/>
      <c r="S37" s="176"/>
      <c r="T37" s="176"/>
      <c r="U37" s="176"/>
      <c r="V37" s="177"/>
    </row>
    <row r="38" spans="1:22" ht="12.75">
      <c r="A38" s="174"/>
      <c r="B38" s="178"/>
      <c r="C38" s="176"/>
      <c r="D38" s="176"/>
      <c r="E38" s="176"/>
      <c r="F38" s="177"/>
      <c r="G38" s="176"/>
      <c r="H38" s="176"/>
      <c r="I38" s="176"/>
      <c r="J38" s="177"/>
      <c r="K38" s="176"/>
      <c r="L38" s="176"/>
      <c r="M38" s="176"/>
      <c r="N38" s="177"/>
      <c r="O38" s="176"/>
      <c r="P38" s="176"/>
      <c r="Q38" s="176"/>
      <c r="R38" s="177"/>
      <c r="S38" s="176"/>
      <c r="T38" s="176"/>
      <c r="U38" s="176"/>
      <c r="V38" s="177"/>
    </row>
    <row r="39" spans="1:22" ht="12.75">
      <c r="A39" s="174"/>
      <c r="B39" s="178"/>
      <c r="C39" s="176"/>
      <c r="D39" s="176"/>
      <c r="E39" s="176"/>
      <c r="F39" s="177"/>
      <c r="G39" s="176"/>
      <c r="H39" s="176"/>
      <c r="I39" s="176"/>
      <c r="J39" s="177"/>
      <c r="K39" s="176"/>
      <c r="L39" s="176"/>
      <c r="M39" s="176"/>
      <c r="N39" s="177"/>
      <c r="O39" s="176"/>
      <c r="P39" s="176"/>
      <c r="Q39" s="176"/>
      <c r="R39" s="177"/>
      <c r="S39" s="176"/>
      <c r="T39" s="176"/>
      <c r="U39" s="176"/>
      <c r="V39" s="177"/>
    </row>
    <row r="40" spans="1:22" ht="12.75">
      <c r="A40" s="174"/>
      <c r="B40" s="178"/>
      <c r="C40" s="176"/>
      <c r="D40" s="176"/>
      <c r="E40" s="176"/>
      <c r="F40" s="177"/>
      <c r="G40" s="176"/>
      <c r="H40" s="176"/>
      <c r="I40" s="176"/>
      <c r="J40" s="177"/>
      <c r="K40" s="176"/>
      <c r="L40" s="176"/>
      <c r="M40" s="176"/>
      <c r="N40" s="177"/>
      <c r="O40" s="176"/>
      <c r="P40" s="176"/>
      <c r="Q40" s="176"/>
      <c r="R40" s="177"/>
      <c r="S40" s="176"/>
      <c r="T40" s="176"/>
      <c r="U40" s="176"/>
      <c r="V40" s="177"/>
    </row>
    <row r="41" spans="1:22" ht="12.75">
      <c r="A41" s="174"/>
      <c r="B41" s="178"/>
      <c r="C41" s="176"/>
      <c r="D41" s="176"/>
      <c r="E41" s="176"/>
      <c r="F41" s="177"/>
      <c r="G41" s="176"/>
      <c r="H41" s="176"/>
      <c r="I41" s="176"/>
      <c r="J41" s="177"/>
      <c r="K41" s="176"/>
      <c r="L41" s="176"/>
      <c r="M41" s="176"/>
      <c r="N41" s="177"/>
      <c r="O41" s="176"/>
      <c r="P41" s="176"/>
      <c r="Q41" s="176"/>
      <c r="R41" s="177"/>
      <c r="S41" s="176"/>
      <c r="T41" s="176"/>
      <c r="U41" s="176"/>
      <c r="V41" s="177"/>
    </row>
    <row r="42" spans="1:22" ht="12.75">
      <c r="A42" s="174"/>
      <c r="B42" s="178"/>
      <c r="C42" s="176"/>
      <c r="D42" s="176"/>
      <c r="E42" s="176"/>
      <c r="F42" s="177"/>
      <c r="G42" s="176"/>
      <c r="H42" s="176"/>
      <c r="I42" s="176"/>
      <c r="J42" s="177"/>
      <c r="K42" s="176"/>
      <c r="L42" s="176"/>
      <c r="M42" s="176"/>
      <c r="N42" s="177"/>
      <c r="O42" s="176"/>
      <c r="P42" s="176"/>
      <c r="Q42" s="176"/>
      <c r="R42" s="177"/>
      <c r="S42" s="176"/>
      <c r="T42" s="176"/>
      <c r="U42" s="176"/>
      <c r="V42" s="177"/>
    </row>
    <row r="43" spans="1:22" ht="12.75">
      <c r="A43" s="174"/>
      <c r="B43" s="178"/>
      <c r="C43" s="176"/>
      <c r="D43" s="176"/>
      <c r="E43" s="176"/>
      <c r="F43" s="177"/>
      <c r="G43" s="176"/>
      <c r="H43" s="176"/>
      <c r="I43" s="176"/>
      <c r="J43" s="177"/>
      <c r="K43" s="176"/>
      <c r="L43" s="176"/>
      <c r="M43" s="176"/>
      <c r="N43" s="177"/>
      <c r="O43" s="176"/>
      <c r="P43" s="176"/>
      <c r="Q43" s="176"/>
      <c r="R43" s="177"/>
      <c r="S43" s="176"/>
      <c r="T43" s="176"/>
      <c r="U43" s="176"/>
      <c r="V43" s="177"/>
    </row>
    <row r="44" spans="1:22" ht="12.75">
      <c r="A44" s="174"/>
      <c r="B44" s="178"/>
      <c r="C44" s="176"/>
      <c r="D44" s="176"/>
      <c r="E44" s="176"/>
      <c r="F44" s="177"/>
      <c r="G44" s="176"/>
      <c r="H44" s="176"/>
      <c r="I44" s="176"/>
      <c r="J44" s="177"/>
      <c r="K44" s="176"/>
      <c r="L44" s="176"/>
      <c r="M44" s="176"/>
      <c r="N44" s="177"/>
      <c r="O44" s="176"/>
      <c r="P44" s="176"/>
      <c r="Q44" s="176"/>
      <c r="R44" s="177"/>
      <c r="S44" s="176"/>
      <c r="T44" s="176"/>
      <c r="U44" s="176"/>
      <c r="V44" s="177"/>
    </row>
    <row r="45" spans="1:22" ht="12.75">
      <c r="A45" s="174"/>
      <c r="B45" s="178"/>
      <c r="C45" s="176"/>
      <c r="D45" s="176"/>
      <c r="E45" s="176"/>
      <c r="F45" s="177"/>
      <c r="G45" s="176"/>
      <c r="H45" s="176"/>
      <c r="I45" s="176"/>
      <c r="J45" s="177"/>
      <c r="K45" s="176"/>
      <c r="L45" s="176"/>
      <c r="M45" s="176"/>
      <c r="N45" s="177"/>
      <c r="O45" s="176"/>
      <c r="P45" s="176"/>
      <c r="Q45" s="176"/>
      <c r="R45" s="177"/>
      <c r="S45" s="176"/>
      <c r="T45" s="176"/>
      <c r="U45" s="176"/>
      <c r="V45" s="177"/>
    </row>
    <row r="46" spans="1:22" ht="12.75">
      <c r="A46" s="174"/>
      <c r="B46" s="178"/>
      <c r="C46" s="176"/>
      <c r="D46" s="176"/>
      <c r="E46" s="176"/>
      <c r="F46" s="177"/>
      <c r="G46" s="176"/>
      <c r="H46" s="176"/>
      <c r="I46" s="176"/>
      <c r="J46" s="177"/>
      <c r="K46" s="176"/>
      <c r="L46" s="176"/>
      <c r="M46" s="176"/>
      <c r="N46" s="177"/>
      <c r="O46" s="176"/>
      <c r="P46" s="176"/>
      <c r="Q46" s="176"/>
      <c r="R46" s="177"/>
      <c r="S46" s="176"/>
      <c r="T46" s="176"/>
      <c r="U46" s="176"/>
      <c r="V46" s="177"/>
    </row>
    <row r="47" spans="1:22" ht="12.75">
      <c r="A47" s="174"/>
      <c r="B47" s="178"/>
      <c r="C47" s="176"/>
      <c r="D47" s="176"/>
      <c r="E47" s="176"/>
      <c r="F47" s="177"/>
      <c r="G47" s="176"/>
      <c r="H47" s="176"/>
      <c r="I47" s="176"/>
      <c r="J47" s="177"/>
      <c r="K47" s="176"/>
      <c r="L47" s="176"/>
      <c r="M47" s="176"/>
      <c r="N47" s="177"/>
      <c r="O47" s="176"/>
      <c r="P47" s="176"/>
      <c r="Q47" s="176"/>
      <c r="R47" s="177"/>
      <c r="S47" s="176"/>
      <c r="T47" s="176"/>
      <c r="U47" s="176"/>
      <c r="V47" s="177"/>
    </row>
    <row r="48" spans="1:22" ht="12.75">
      <c r="A48" s="174"/>
      <c r="B48" s="178"/>
      <c r="C48" s="176"/>
      <c r="D48" s="176"/>
      <c r="E48" s="176"/>
      <c r="F48" s="177"/>
      <c r="G48" s="176"/>
      <c r="H48" s="176"/>
      <c r="I48" s="176"/>
      <c r="J48" s="177"/>
      <c r="K48" s="176"/>
      <c r="L48" s="176"/>
      <c r="M48" s="176"/>
      <c r="N48" s="177"/>
      <c r="O48" s="176"/>
      <c r="P48" s="176"/>
      <c r="Q48" s="176"/>
      <c r="R48" s="177"/>
      <c r="S48" s="176"/>
      <c r="T48" s="176"/>
      <c r="U48" s="176"/>
      <c r="V48" s="177"/>
    </row>
    <row r="49" spans="1:22" ht="12.75">
      <c r="A49" s="174"/>
      <c r="B49" s="178"/>
      <c r="C49" s="176"/>
      <c r="D49" s="176"/>
      <c r="E49" s="176"/>
      <c r="F49" s="177"/>
      <c r="G49" s="176"/>
      <c r="H49" s="176"/>
      <c r="I49" s="176"/>
      <c r="J49" s="177"/>
      <c r="K49" s="176"/>
      <c r="L49" s="176"/>
      <c r="M49" s="176"/>
      <c r="N49" s="177"/>
      <c r="O49" s="176"/>
      <c r="P49" s="176"/>
      <c r="Q49" s="176"/>
      <c r="R49" s="177"/>
      <c r="S49" s="176"/>
      <c r="T49" s="176"/>
      <c r="U49" s="176"/>
      <c r="V49" s="177"/>
    </row>
    <row r="50" spans="1:22" ht="12.75">
      <c r="A50" s="174"/>
      <c r="B50" s="178"/>
      <c r="C50" s="176"/>
      <c r="D50" s="176"/>
      <c r="E50" s="176"/>
      <c r="F50" s="177"/>
      <c r="G50" s="176"/>
      <c r="H50" s="176"/>
      <c r="I50" s="176"/>
      <c r="J50" s="177"/>
      <c r="K50" s="176"/>
      <c r="L50" s="176"/>
      <c r="M50" s="176"/>
      <c r="N50" s="177"/>
      <c r="O50" s="176"/>
      <c r="P50" s="176"/>
      <c r="Q50" s="176"/>
      <c r="R50" s="177"/>
      <c r="S50" s="176"/>
      <c r="T50" s="176"/>
      <c r="U50" s="176"/>
      <c r="V50" s="177"/>
    </row>
    <row r="51" spans="1:22" ht="12.75">
      <c r="A51" s="174"/>
      <c r="B51" s="178"/>
      <c r="C51" s="176"/>
      <c r="D51" s="176"/>
      <c r="E51" s="176"/>
      <c r="F51" s="177"/>
      <c r="G51" s="176"/>
      <c r="H51" s="176"/>
      <c r="I51" s="176"/>
      <c r="J51" s="177"/>
      <c r="K51" s="176"/>
      <c r="L51" s="176"/>
      <c r="M51" s="176"/>
      <c r="N51" s="177"/>
      <c r="O51" s="176"/>
      <c r="P51" s="176"/>
      <c r="Q51" s="176"/>
      <c r="R51" s="177"/>
      <c r="S51" s="176"/>
      <c r="T51" s="176"/>
      <c r="U51" s="176"/>
      <c r="V51" s="177"/>
    </row>
    <row r="52" spans="1:22" ht="12.75">
      <c r="A52" s="174"/>
      <c r="B52" s="178"/>
      <c r="C52" s="176"/>
      <c r="D52" s="176"/>
      <c r="E52" s="176"/>
      <c r="F52" s="177"/>
      <c r="G52" s="176"/>
      <c r="H52" s="176"/>
      <c r="I52" s="176"/>
      <c r="J52" s="177"/>
      <c r="K52" s="176"/>
      <c r="L52" s="176"/>
      <c r="M52" s="176"/>
      <c r="N52" s="177"/>
      <c r="O52" s="176"/>
      <c r="P52" s="176"/>
      <c r="Q52" s="176"/>
      <c r="R52" s="177"/>
      <c r="S52" s="176"/>
      <c r="T52" s="176"/>
      <c r="U52" s="176"/>
      <c r="V52" s="177"/>
    </row>
    <row r="53" spans="1:22" ht="12.75">
      <c r="A53" s="174"/>
      <c r="B53" s="178"/>
      <c r="C53" s="176"/>
      <c r="D53" s="176"/>
      <c r="E53" s="176"/>
      <c r="F53" s="177"/>
      <c r="G53" s="176"/>
      <c r="H53" s="176"/>
      <c r="I53" s="176"/>
      <c r="J53" s="177"/>
      <c r="K53" s="176"/>
      <c r="L53" s="176"/>
      <c r="M53" s="176"/>
      <c r="N53" s="177"/>
      <c r="O53" s="176"/>
      <c r="P53" s="176"/>
      <c r="Q53" s="176"/>
      <c r="R53" s="177"/>
      <c r="S53" s="176"/>
      <c r="T53" s="176"/>
      <c r="U53" s="176"/>
      <c r="V53" s="177"/>
    </row>
    <row r="54" spans="1:22" ht="12.75">
      <c r="A54" s="174"/>
      <c r="B54" s="178"/>
      <c r="C54" s="176"/>
      <c r="D54" s="176"/>
      <c r="E54" s="176"/>
      <c r="F54" s="177"/>
      <c r="G54" s="176"/>
      <c r="H54" s="176"/>
      <c r="I54" s="176"/>
      <c r="J54" s="177"/>
      <c r="K54" s="176"/>
      <c r="L54" s="176"/>
      <c r="M54" s="176"/>
      <c r="N54" s="177"/>
      <c r="O54" s="176"/>
      <c r="P54" s="176"/>
      <c r="Q54" s="176"/>
      <c r="R54" s="177"/>
      <c r="S54" s="176"/>
      <c r="T54" s="176"/>
      <c r="U54" s="176"/>
      <c r="V54" s="177"/>
    </row>
    <row r="55" spans="1:22" ht="12.75">
      <c r="A55" s="174"/>
      <c r="B55" s="178"/>
      <c r="C55" s="176"/>
      <c r="D55" s="176"/>
      <c r="E55" s="176"/>
      <c r="F55" s="177"/>
      <c r="G55" s="176"/>
      <c r="H55" s="176"/>
      <c r="I55" s="176"/>
      <c r="J55" s="177"/>
      <c r="K55" s="176"/>
      <c r="L55" s="176"/>
      <c r="M55" s="176"/>
      <c r="N55" s="177"/>
      <c r="O55" s="176"/>
      <c r="P55" s="176"/>
      <c r="Q55" s="176"/>
      <c r="R55" s="177"/>
      <c r="S55" s="176"/>
      <c r="T55" s="176"/>
      <c r="U55" s="176"/>
      <c r="V55" s="177"/>
    </row>
    <row r="56" spans="1:22" ht="12.75">
      <c r="A56" s="174"/>
      <c r="B56" s="178"/>
      <c r="C56" s="176"/>
      <c r="D56" s="176"/>
      <c r="E56" s="176"/>
      <c r="F56" s="177"/>
      <c r="G56" s="176"/>
      <c r="H56" s="176"/>
      <c r="I56" s="176"/>
      <c r="J56" s="177"/>
      <c r="K56" s="176"/>
      <c r="L56" s="176"/>
      <c r="M56" s="176"/>
      <c r="N56" s="177"/>
      <c r="O56" s="176"/>
      <c r="P56" s="176"/>
      <c r="Q56" s="176"/>
      <c r="R56" s="177"/>
      <c r="S56" s="176"/>
      <c r="T56" s="176"/>
      <c r="U56" s="176"/>
      <c r="V56" s="177"/>
    </row>
    <row r="57" spans="1:22" ht="12.75">
      <c r="A57" s="174"/>
      <c r="B57" s="178"/>
      <c r="C57" s="176"/>
      <c r="D57" s="176"/>
      <c r="E57" s="176"/>
      <c r="F57" s="177"/>
      <c r="G57" s="176"/>
      <c r="H57" s="176"/>
      <c r="I57" s="176"/>
      <c r="J57" s="177"/>
      <c r="K57" s="176"/>
      <c r="L57" s="176"/>
      <c r="M57" s="176"/>
      <c r="N57" s="177"/>
      <c r="O57" s="176"/>
      <c r="P57" s="176"/>
      <c r="Q57" s="176"/>
      <c r="R57" s="177"/>
      <c r="S57" s="176"/>
      <c r="T57" s="176"/>
      <c r="U57" s="176"/>
      <c r="V57" s="177"/>
    </row>
    <row r="58" spans="1:22" ht="12.75">
      <c r="A58" s="174"/>
      <c r="B58" s="178"/>
      <c r="C58" s="176"/>
      <c r="D58" s="176"/>
      <c r="E58" s="176"/>
      <c r="F58" s="177"/>
      <c r="G58" s="176"/>
      <c r="H58" s="176"/>
      <c r="I58" s="176"/>
      <c r="J58" s="177"/>
      <c r="K58" s="176"/>
      <c r="L58" s="176"/>
      <c r="M58" s="176"/>
      <c r="N58" s="177"/>
      <c r="O58" s="176"/>
      <c r="P58" s="176"/>
      <c r="Q58" s="176"/>
      <c r="R58" s="177"/>
      <c r="S58" s="176"/>
      <c r="T58" s="176"/>
      <c r="U58" s="176"/>
      <c r="V58" s="177"/>
    </row>
    <row r="59" spans="1:22" ht="12.75">
      <c r="A59" s="53"/>
      <c r="B59" s="179"/>
      <c r="C59" s="53"/>
      <c r="D59" s="53"/>
      <c r="E59" s="54"/>
      <c r="F59" s="54"/>
      <c r="G59" s="53"/>
      <c r="H59" s="53"/>
      <c r="I59" s="54"/>
      <c r="J59" s="54"/>
      <c r="K59" s="53"/>
      <c r="L59" s="53"/>
      <c r="M59" s="54"/>
      <c r="N59" s="54"/>
      <c r="O59" s="53"/>
      <c r="P59" s="53"/>
      <c r="Q59" s="53"/>
      <c r="R59" s="53"/>
      <c r="S59" s="53"/>
      <c r="T59" s="53"/>
      <c r="U59" s="53"/>
      <c r="V59" s="53"/>
    </row>
    <row r="61" spans="8:13" ht="12.75">
      <c r="H61" s="53" t="s">
        <v>56</v>
      </c>
      <c r="I61" s="2">
        <v>10</v>
      </c>
      <c r="L61" s="2" t="s">
        <v>57</v>
      </c>
      <c r="M61" s="2" t="s">
        <v>58</v>
      </c>
    </row>
    <row r="62" spans="1:20" ht="12.75">
      <c r="A62" s="53" t="s">
        <v>53</v>
      </c>
      <c r="H62" s="53" t="s">
        <v>59</v>
      </c>
      <c r="I62" s="2">
        <v>2</v>
      </c>
      <c r="P62">
        <v>8156</v>
      </c>
      <c r="S62">
        <v>21</v>
      </c>
      <c r="T62">
        <v>108</v>
      </c>
    </row>
    <row r="63" spans="1:23" ht="12.75">
      <c r="A63" s="53"/>
      <c r="H63" s="53" t="s">
        <v>60</v>
      </c>
      <c r="I63" s="2">
        <v>115</v>
      </c>
      <c r="K63" s="53" t="s">
        <v>72</v>
      </c>
      <c r="L63" s="70">
        <v>10</v>
      </c>
      <c r="M63" s="2">
        <v>28</v>
      </c>
      <c r="N63" s="2">
        <f>SUM(L63:M63)</f>
        <v>38</v>
      </c>
      <c r="P63">
        <v>8550</v>
      </c>
      <c r="S63">
        <v>88</v>
      </c>
      <c r="T63">
        <v>137</v>
      </c>
      <c r="W63" s="77"/>
    </row>
    <row r="64" spans="1:20" ht="12.75">
      <c r="A64" s="89">
        <v>83.75</v>
      </c>
      <c r="B64" s="88" t="s">
        <v>88</v>
      </c>
      <c r="H64" s="53" t="s">
        <v>61</v>
      </c>
      <c r="I64" s="2">
        <v>44</v>
      </c>
      <c r="K64" s="53" t="s">
        <v>73</v>
      </c>
      <c r="L64" s="70">
        <v>2</v>
      </c>
      <c r="M64" s="2">
        <v>8</v>
      </c>
      <c r="N64" s="2">
        <f aca="true" t="shared" si="15" ref="N64:N78">SUM(L64:M64)</f>
        <v>10</v>
      </c>
      <c r="P64">
        <v>6992</v>
      </c>
      <c r="S64">
        <v>15</v>
      </c>
      <c r="T64">
        <v>61</v>
      </c>
    </row>
    <row r="65" spans="2:20" ht="12.75">
      <c r="B65" s="54"/>
      <c r="H65" s="53" t="s">
        <v>62</v>
      </c>
      <c r="I65" s="2">
        <v>9</v>
      </c>
      <c r="K65" s="53" t="s">
        <v>74</v>
      </c>
      <c r="L65" s="70">
        <v>104</v>
      </c>
      <c r="M65" s="2">
        <v>495</v>
      </c>
      <c r="N65" s="2">
        <f t="shared" si="15"/>
        <v>599</v>
      </c>
      <c r="P65">
        <v>4403</v>
      </c>
      <c r="S65">
        <v>61</v>
      </c>
      <c r="T65">
        <v>56</v>
      </c>
    </row>
    <row r="66" spans="8:20" ht="12.75">
      <c r="H66" s="53" t="s">
        <v>63</v>
      </c>
      <c r="I66" s="2">
        <v>47</v>
      </c>
      <c r="K66" s="53" t="s">
        <v>75</v>
      </c>
      <c r="L66" s="70">
        <v>2</v>
      </c>
      <c r="M66" s="2">
        <v>1</v>
      </c>
      <c r="N66" s="2">
        <f t="shared" si="15"/>
        <v>3</v>
      </c>
      <c r="P66">
        <f>SUM(P62:P65)</f>
        <v>28101</v>
      </c>
      <c r="S66">
        <v>42</v>
      </c>
      <c r="T66">
        <v>62</v>
      </c>
    </row>
    <row r="67" spans="4:20" ht="12.75">
      <c r="D67">
        <v>413</v>
      </c>
      <c r="H67" s="53" t="s">
        <v>64</v>
      </c>
      <c r="I67" s="2">
        <v>45</v>
      </c>
      <c r="K67" s="53" t="s">
        <v>76</v>
      </c>
      <c r="L67" s="70">
        <v>1</v>
      </c>
      <c r="M67" s="2">
        <v>18</v>
      </c>
      <c r="N67" s="2">
        <f t="shared" si="15"/>
        <v>19</v>
      </c>
      <c r="S67">
        <v>7</v>
      </c>
      <c r="T67">
        <v>14</v>
      </c>
    </row>
    <row r="68" spans="8:20" ht="12.75">
      <c r="H68" s="53" t="s">
        <v>65</v>
      </c>
      <c r="I68" s="2">
        <v>7</v>
      </c>
      <c r="K68" s="53" t="s">
        <v>77</v>
      </c>
      <c r="L68" s="70">
        <v>358</v>
      </c>
      <c r="M68" s="2">
        <v>756</v>
      </c>
      <c r="N68" s="2">
        <f t="shared" si="15"/>
        <v>1114</v>
      </c>
      <c r="S68">
        <v>0</v>
      </c>
      <c r="T68">
        <v>3</v>
      </c>
    </row>
    <row r="69" spans="8:20" ht="12.75">
      <c r="H69" s="53" t="s">
        <v>66</v>
      </c>
      <c r="I69" s="2">
        <v>0</v>
      </c>
      <c r="K69" s="53" t="s">
        <v>78</v>
      </c>
      <c r="L69" s="70">
        <v>244</v>
      </c>
      <c r="M69" s="2">
        <v>891</v>
      </c>
      <c r="N69" s="2">
        <f t="shared" si="15"/>
        <v>1135</v>
      </c>
      <c r="S69">
        <f>SUM(S62:S68)</f>
        <v>234</v>
      </c>
      <c r="T69">
        <f>SUM(T62:T68)</f>
        <v>441</v>
      </c>
    </row>
    <row r="70" spans="9:14" ht="12.75">
      <c r="I70" s="2">
        <f>SUM(I61:I69)</f>
        <v>279</v>
      </c>
      <c r="K70" s="53" t="s">
        <v>79</v>
      </c>
      <c r="L70" s="70">
        <v>24</v>
      </c>
      <c r="M70" s="2">
        <v>338</v>
      </c>
      <c r="N70" s="2">
        <f t="shared" si="15"/>
        <v>362</v>
      </c>
    </row>
    <row r="71" spans="11:14" ht="12.75">
      <c r="K71" s="53" t="s">
        <v>80</v>
      </c>
      <c r="L71" s="70">
        <v>370</v>
      </c>
      <c r="M71" s="2">
        <v>528</v>
      </c>
      <c r="N71" s="2">
        <f t="shared" si="15"/>
        <v>898</v>
      </c>
    </row>
    <row r="72" spans="11:14" ht="12.75">
      <c r="K72" s="53" t="s">
        <v>81</v>
      </c>
      <c r="L72" s="70">
        <v>6</v>
      </c>
      <c r="M72" s="2">
        <v>47</v>
      </c>
      <c r="N72" s="2">
        <f t="shared" si="15"/>
        <v>53</v>
      </c>
    </row>
    <row r="73" spans="11:14" ht="12.75">
      <c r="K73" s="53" t="s">
        <v>85</v>
      </c>
      <c r="L73" s="70">
        <v>9</v>
      </c>
      <c r="M73" s="2">
        <v>42</v>
      </c>
      <c r="N73" s="2">
        <f t="shared" si="15"/>
        <v>51</v>
      </c>
    </row>
    <row r="74" spans="11:14" ht="12.75">
      <c r="K74" s="53" t="s">
        <v>82</v>
      </c>
      <c r="L74" s="70">
        <v>9</v>
      </c>
      <c r="M74" s="2">
        <v>24</v>
      </c>
      <c r="N74" s="2">
        <f t="shared" si="15"/>
        <v>33</v>
      </c>
    </row>
    <row r="75" spans="11:14" ht="12.75">
      <c r="K75" s="53" t="s">
        <v>83</v>
      </c>
      <c r="L75" s="70">
        <v>108</v>
      </c>
      <c r="M75" s="2">
        <v>362</v>
      </c>
      <c r="N75" s="2">
        <f t="shared" si="15"/>
        <v>470</v>
      </c>
    </row>
    <row r="76" spans="11:14" ht="12.75">
      <c r="K76" s="53" t="s">
        <v>84</v>
      </c>
      <c r="L76" s="70">
        <v>37</v>
      </c>
      <c r="M76" s="2">
        <v>132</v>
      </c>
      <c r="N76" s="2">
        <f t="shared" si="15"/>
        <v>169</v>
      </c>
    </row>
    <row r="77" spans="12:14" ht="12.75">
      <c r="L77" s="70">
        <v>115</v>
      </c>
      <c r="M77" s="2">
        <v>415</v>
      </c>
      <c r="N77" s="2">
        <f t="shared" si="15"/>
        <v>530</v>
      </c>
    </row>
    <row r="78" spans="11:14" ht="12.75">
      <c r="K78" s="53" t="s">
        <v>86</v>
      </c>
      <c r="L78" s="70">
        <v>139</v>
      </c>
      <c r="M78" s="2">
        <v>1094</v>
      </c>
      <c r="N78" s="2">
        <f t="shared" si="15"/>
        <v>1233</v>
      </c>
    </row>
    <row r="79" spans="12:14" ht="12.75">
      <c r="L79" s="70">
        <f>SUM(L63:L78)</f>
        <v>1538</v>
      </c>
      <c r="M79">
        <f>SUM(M63:M78)</f>
        <v>5179</v>
      </c>
      <c r="N79" s="2">
        <f>SUM(L79:M79)</f>
        <v>6717</v>
      </c>
    </row>
  </sheetData>
  <sheetProtection/>
  <mergeCells count="11">
    <mergeCell ref="G3:J3"/>
    <mergeCell ref="K3:N3"/>
    <mergeCell ref="A1:T1"/>
    <mergeCell ref="O3:R3"/>
    <mergeCell ref="S3:V3"/>
    <mergeCell ref="C3:F3"/>
    <mergeCell ref="U4:V4"/>
    <mergeCell ref="E4:F4"/>
    <mergeCell ref="I4:J4"/>
    <mergeCell ref="M4:N4"/>
    <mergeCell ref="Q4:R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zoomScalePageLayoutView="0" workbookViewId="0" topLeftCell="A1">
      <selection activeCell="M12" sqref="M11:M12"/>
    </sheetView>
  </sheetViews>
  <sheetFormatPr defaultColWidth="9.140625" defaultRowHeight="12.75"/>
  <cols>
    <col min="1" max="1" width="2.8515625" style="0" customWidth="1"/>
    <col min="2" max="2" width="23.8515625" style="0" customWidth="1"/>
    <col min="3" max="3" width="7.00390625" style="0" customWidth="1"/>
    <col min="4" max="4" width="5.57421875" style="0" bestFit="1" customWidth="1"/>
    <col min="5" max="5" width="7.28125" style="2" customWidth="1"/>
    <col min="6" max="6" width="5.421875" style="2" bestFit="1" customWidth="1"/>
    <col min="7" max="8" width="5.57421875" style="0" bestFit="1" customWidth="1"/>
    <col min="9" max="9" width="5.57421875" style="2" bestFit="1" customWidth="1"/>
    <col min="10" max="10" width="6.421875" style="2" bestFit="1" customWidth="1"/>
    <col min="11" max="12" width="5.57421875" style="0" bestFit="1" customWidth="1"/>
    <col min="13" max="13" width="5.57421875" style="2" bestFit="1" customWidth="1"/>
    <col min="14" max="14" width="5.421875" style="2" bestFit="1" customWidth="1"/>
    <col min="15" max="15" width="5.421875" style="0" customWidth="1"/>
    <col min="16" max="16" width="5.57421875" style="0" bestFit="1" customWidth="1"/>
    <col min="17" max="17" width="5.57421875" style="0" customWidth="1"/>
    <col min="18" max="18" width="5.421875" style="0" customWidth="1"/>
    <col min="19" max="19" width="6.57421875" style="0" customWidth="1"/>
    <col min="20" max="20" width="6.57421875" style="0" bestFit="1" customWidth="1"/>
    <col min="21" max="21" width="5.57421875" style="0" bestFit="1" customWidth="1"/>
    <col min="22" max="22" width="5.421875" style="0" bestFit="1" customWidth="1"/>
    <col min="24" max="24" width="6.28125" style="3" customWidth="1"/>
    <col min="25" max="25" width="9.8515625" style="0" customWidth="1"/>
    <col min="26" max="26" width="12.421875" style="0" customWidth="1"/>
  </cols>
  <sheetData>
    <row r="1" spans="1:22" ht="12.75">
      <c r="A1" s="167" t="s">
        <v>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3"/>
      <c r="T1" s="53"/>
      <c r="U1" s="53"/>
      <c r="V1" s="53"/>
    </row>
    <row r="2" spans="1:22" ht="13.5" thickBot="1">
      <c r="A2" s="53"/>
      <c r="B2" s="53"/>
      <c r="C2" s="53"/>
      <c r="D2" s="53"/>
      <c r="G2" s="53"/>
      <c r="H2" s="53"/>
      <c r="K2" s="53"/>
      <c r="L2" s="53"/>
      <c r="O2" s="53"/>
      <c r="P2" s="53"/>
      <c r="Q2" s="53"/>
      <c r="R2" s="53"/>
      <c r="S2" s="53"/>
      <c r="T2" s="53"/>
      <c r="U2" s="53"/>
      <c r="V2" s="53"/>
    </row>
    <row r="3" spans="1:24" s="32" customFormat="1" ht="13.5" thickBot="1">
      <c r="A3" s="10"/>
      <c r="B3" s="10" t="s">
        <v>68</v>
      </c>
      <c r="C3" s="171" t="s">
        <v>8</v>
      </c>
      <c r="D3" s="172"/>
      <c r="E3" s="172"/>
      <c r="F3" s="173"/>
      <c r="G3" s="163" t="s">
        <v>7</v>
      </c>
      <c r="H3" s="164"/>
      <c r="I3" s="164"/>
      <c r="J3" s="165"/>
      <c r="K3" s="171" t="s">
        <v>3</v>
      </c>
      <c r="L3" s="172"/>
      <c r="M3" s="172"/>
      <c r="N3" s="173"/>
      <c r="O3" s="168" t="s">
        <v>9</v>
      </c>
      <c r="P3" s="169"/>
      <c r="Q3" s="169"/>
      <c r="R3" s="170"/>
      <c r="S3" s="168" t="s">
        <v>6</v>
      </c>
      <c r="T3" s="169"/>
      <c r="U3" s="169"/>
      <c r="V3" s="170"/>
      <c r="X3" s="29"/>
    </row>
    <row r="4" spans="1:24" s="21" customFormat="1" ht="13.5" thickBot="1">
      <c r="A4" s="72"/>
      <c r="B4" s="11" t="s">
        <v>69</v>
      </c>
      <c r="C4" s="12">
        <v>2010</v>
      </c>
      <c r="D4" s="13">
        <v>2011</v>
      </c>
      <c r="E4" s="166" t="s">
        <v>2</v>
      </c>
      <c r="F4" s="165"/>
      <c r="G4" s="12">
        <v>2010</v>
      </c>
      <c r="H4" s="13">
        <v>2011</v>
      </c>
      <c r="I4" s="166" t="s">
        <v>2</v>
      </c>
      <c r="J4" s="165"/>
      <c r="K4" s="12">
        <v>2010</v>
      </c>
      <c r="L4" s="13">
        <v>2011</v>
      </c>
      <c r="M4" s="166" t="s">
        <v>2</v>
      </c>
      <c r="N4" s="165"/>
      <c r="O4" s="12">
        <v>2010</v>
      </c>
      <c r="P4" s="13">
        <v>2011</v>
      </c>
      <c r="Q4" s="166" t="s">
        <v>2</v>
      </c>
      <c r="R4" s="165"/>
      <c r="S4" s="12">
        <v>2010</v>
      </c>
      <c r="T4" s="13">
        <v>2011</v>
      </c>
      <c r="U4" s="166" t="s">
        <v>2</v>
      </c>
      <c r="V4" s="165"/>
      <c r="X4" s="33"/>
    </row>
    <row r="5" spans="1:30" s="21" customFormat="1" ht="13.5" thickBot="1">
      <c r="A5" s="73"/>
      <c r="B5" s="73"/>
      <c r="C5" s="127"/>
      <c r="D5" s="82"/>
      <c r="E5" s="66"/>
      <c r="F5" s="106" t="s">
        <v>22</v>
      </c>
      <c r="G5" s="128"/>
      <c r="H5" s="129"/>
      <c r="I5" s="66"/>
      <c r="J5" s="105" t="s">
        <v>22</v>
      </c>
      <c r="K5" s="130"/>
      <c r="L5" s="131"/>
      <c r="M5" s="132"/>
      <c r="N5" s="133" t="s">
        <v>22</v>
      </c>
      <c r="O5" s="130"/>
      <c r="P5" s="131"/>
      <c r="Q5" s="128"/>
      <c r="R5" s="134" t="s">
        <v>22</v>
      </c>
      <c r="S5" s="130"/>
      <c r="T5" s="135"/>
      <c r="U5" s="129"/>
      <c r="V5" s="136"/>
      <c r="X5" s="20"/>
      <c r="Y5" s="12" t="s">
        <v>1</v>
      </c>
      <c r="Z5" s="12" t="s">
        <v>10</v>
      </c>
      <c r="AA5" s="12" t="s">
        <v>11</v>
      </c>
      <c r="AB5" s="28" t="s">
        <v>12</v>
      </c>
      <c r="AC5" s="29"/>
      <c r="AD5" s="29"/>
    </row>
    <row r="6" spans="1:28" s="21" customFormat="1" ht="12.75">
      <c r="A6" s="14">
        <v>1</v>
      </c>
      <c r="B6" s="15" t="s">
        <v>13</v>
      </c>
      <c r="C6" s="116">
        <v>282</v>
      </c>
      <c r="D6" s="117">
        <v>322</v>
      </c>
      <c r="E6" s="65">
        <f>D6-C6</f>
        <v>40</v>
      </c>
      <c r="F6" s="139">
        <f>E6/C6</f>
        <v>0.14184397163120568</v>
      </c>
      <c r="G6" s="118">
        <v>54</v>
      </c>
      <c r="H6" s="119">
        <v>75</v>
      </c>
      <c r="I6" s="120">
        <f aca="true" t="shared" si="0" ref="I6:I17">H6-G6</f>
        <v>21</v>
      </c>
      <c r="J6" s="138">
        <f>I6/G6</f>
        <v>0.3888888888888889</v>
      </c>
      <c r="K6" s="121">
        <v>74</v>
      </c>
      <c r="L6" s="119">
        <v>110</v>
      </c>
      <c r="M6" s="122">
        <f aca="true" t="shared" si="1" ref="M6:M17">L6-K6</f>
        <v>36</v>
      </c>
      <c r="N6" s="140">
        <f>M6/K6</f>
        <v>0.4864864864864865</v>
      </c>
      <c r="O6" s="123">
        <v>37</v>
      </c>
      <c r="P6" s="119">
        <v>55</v>
      </c>
      <c r="Q6" s="120">
        <f aca="true" t="shared" si="2" ref="Q6:Q17">P6-O6</f>
        <v>18</v>
      </c>
      <c r="R6" s="124">
        <f>Q6/O6</f>
        <v>0.4864864864864865</v>
      </c>
      <c r="S6" s="121">
        <f aca="true" t="shared" si="3" ref="S6:T16">C6+G6+K6+O6</f>
        <v>447</v>
      </c>
      <c r="T6" s="121">
        <f t="shared" si="3"/>
        <v>562</v>
      </c>
      <c r="U6" s="125">
        <f aca="true" t="shared" si="4" ref="U6:U17">T6-S6</f>
        <v>115</v>
      </c>
      <c r="V6" s="126">
        <f>U6/S6</f>
        <v>0.25727069351230425</v>
      </c>
      <c r="X6" s="14">
        <v>1</v>
      </c>
      <c r="Y6" s="5">
        <f>E6</f>
        <v>40</v>
      </c>
      <c r="Z6" s="5">
        <f>I6</f>
        <v>21</v>
      </c>
      <c r="AA6" s="5">
        <f>M6</f>
        <v>36</v>
      </c>
      <c r="AB6" s="25">
        <f>Q6</f>
        <v>18</v>
      </c>
    </row>
    <row r="7" spans="1:28" s="21" customFormat="1" ht="12.75">
      <c r="A7" s="14">
        <v>2</v>
      </c>
      <c r="B7" s="16" t="s">
        <v>14</v>
      </c>
      <c r="C7" s="110">
        <v>587</v>
      </c>
      <c r="D7" s="111">
        <v>695</v>
      </c>
      <c r="E7" s="39">
        <f aca="true" t="shared" si="5" ref="E7:E16">D7-C7</f>
        <v>108</v>
      </c>
      <c r="F7" s="42">
        <f aca="true" t="shared" si="6" ref="F7:F17">E7/C7</f>
        <v>0.1839863713798978</v>
      </c>
      <c r="G7" s="85">
        <v>199</v>
      </c>
      <c r="H7" s="104">
        <v>292</v>
      </c>
      <c r="I7" s="44">
        <f t="shared" si="0"/>
        <v>93</v>
      </c>
      <c r="J7" s="8">
        <f aca="true" t="shared" si="7" ref="J7:J17">I7/G7</f>
        <v>0.46733668341708545</v>
      </c>
      <c r="K7" s="83">
        <v>361</v>
      </c>
      <c r="L7" s="104">
        <v>438</v>
      </c>
      <c r="M7" s="60">
        <f t="shared" si="1"/>
        <v>77</v>
      </c>
      <c r="N7" s="61">
        <f aca="true" t="shared" si="8" ref="N7:N17">M7/K7</f>
        <v>0.21329639889196675</v>
      </c>
      <c r="O7" s="84">
        <v>123</v>
      </c>
      <c r="P7" s="104">
        <v>163</v>
      </c>
      <c r="Q7" s="44">
        <f t="shared" si="2"/>
        <v>40</v>
      </c>
      <c r="R7" s="112">
        <f aca="true" t="shared" si="9" ref="R7:R17">Q7/O7</f>
        <v>0.3252032520325203</v>
      </c>
      <c r="S7" s="83">
        <f t="shared" si="3"/>
        <v>1270</v>
      </c>
      <c r="T7" s="83">
        <f t="shared" si="3"/>
        <v>1588</v>
      </c>
      <c r="U7" s="52">
        <f t="shared" si="4"/>
        <v>318</v>
      </c>
      <c r="V7" s="115">
        <f aca="true" t="shared" si="10" ref="V7:V17">U7/S7</f>
        <v>0.2503937007874016</v>
      </c>
      <c r="X7" s="14">
        <v>2</v>
      </c>
      <c r="Y7" s="5">
        <f aca="true" t="shared" si="11" ref="Y7:Y16">E7</f>
        <v>108</v>
      </c>
      <c r="Z7" s="5">
        <f aca="true" t="shared" si="12" ref="Z7:Z16">I7</f>
        <v>93</v>
      </c>
      <c r="AA7" s="5">
        <f aca="true" t="shared" si="13" ref="AA7:AA16">M7</f>
        <v>77</v>
      </c>
      <c r="AB7" s="25">
        <f aca="true" t="shared" si="14" ref="AB7:AB16">Q7</f>
        <v>40</v>
      </c>
    </row>
    <row r="8" spans="1:28" s="21" customFormat="1" ht="12.75">
      <c r="A8" s="14">
        <v>3</v>
      </c>
      <c r="B8" s="17" t="s">
        <v>15</v>
      </c>
      <c r="C8" s="110">
        <v>653</v>
      </c>
      <c r="D8" s="111">
        <v>844</v>
      </c>
      <c r="E8" s="39">
        <f t="shared" si="5"/>
        <v>191</v>
      </c>
      <c r="F8" s="42">
        <f t="shared" si="6"/>
        <v>0.29249617151607965</v>
      </c>
      <c r="G8" s="85">
        <v>278</v>
      </c>
      <c r="H8" s="104">
        <v>424</v>
      </c>
      <c r="I8" s="44">
        <f t="shared" si="0"/>
        <v>146</v>
      </c>
      <c r="J8" s="8">
        <f t="shared" si="7"/>
        <v>0.5251798561151079</v>
      </c>
      <c r="K8" s="83">
        <v>397</v>
      </c>
      <c r="L8" s="104">
        <v>533</v>
      </c>
      <c r="M8" s="60">
        <f t="shared" si="1"/>
        <v>136</v>
      </c>
      <c r="N8" s="61">
        <f t="shared" si="8"/>
        <v>0.3425692695214106</v>
      </c>
      <c r="O8" s="84">
        <v>107</v>
      </c>
      <c r="P8" s="104">
        <v>125</v>
      </c>
      <c r="Q8" s="44">
        <f t="shared" si="2"/>
        <v>18</v>
      </c>
      <c r="R8" s="112">
        <f t="shared" si="9"/>
        <v>0.16822429906542055</v>
      </c>
      <c r="S8" s="83">
        <f t="shared" si="3"/>
        <v>1435</v>
      </c>
      <c r="T8" s="83">
        <f t="shared" si="3"/>
        <v>1926</v>
      </c>
      <c r="U8" s="52">
        <f t="shared" si="4"/>
        <v>491</v>
      </c>
      <c r="V8" s="115">
        <f t="shared" si="10"/>
        <v>0.3421602787456446</v>
      </c>
      <c r="X8" s="14">
        <v>3</v>
      </c>
      <c r="Y8" s="5">
        <f t="shared" si="11"/>
        <v>191</v>
      </c>
      <c r="Z8" s="5">
        <f t="shared" si="12"/>
        <v>146</v>
      </c>
      <c r="AA8" s="5">
        <f t="shared" si="13"/>
        <v>136</v>
      </c>
      <c r="AB8" s="25">
        <f t="shared" si="14"/>
        <v>18</v>
      </c>
    </row>
    <row r="9" spans="1:28" s="21" customFormat="1" ht="12.75">
      <c r="A9" s="14">
        <v>4</v>
      </c>
      <c r="B9" s="18" t="s">
        <v>24</v>
      </c>
      <c r="C9" s="110">
        <v>1025</v>
      </c>
      <c r="D9" s="111">
        <v>1495</v>
      </c>
      <c r="E9" s="39">
        <f t="shared" si="5"/>
        <v>470</v>
      </c>
      <c r="F9" s="42">
        <f t="shared" si="6"/>
        <v>0.4585365853658537</v>
      </c>
      <c r="G9" s="85">
        <v>655</v>
      </c>
      <c r="H9" s="104">
        <v>923</v>
      </c>
      <c r="I9" s="44">
        <f t="shared" si="0"/>
        <v>268</v>
      </c>
      <c r="J9" s="8">
        <f t="shared" si="7"/>
        <v>0.40916030534351144</v>
      </c>
      <c r="K9" s="83">
        <v>890</v>
      </c>
      <c r="L9" s="104">
        <v>1112</v>
      </c>
      <c r="M9" s="60">
        <f t="shared" si="1"/>
        <v>222</v>
      </c>
      <c r="N9" s="61">
        <f t="shared" si="8"/>
        <v>0.24943820224719102</v>
      </c>
      <c r="O9" s="84">
        <v>446</v>
      </c>
      <c r="P9" s="104">
        <v>550</v>
      </c>
      <c r="Q9" s="44">
        <f t="shared" si="2"/>
        <v>104</v>
      </c>
      <c r="R9" s="112">
        <f t="shared" si="9"/>
        <v>0.23318385650224216</v>
      </c>
      <c r="S9" s="83">
        <f t="shared" si="3"/>
        <v>3016</v>
      </c>
      <c r="T9" s="83">
        <f t="shared" si="3"/>
        <v>4080</v>
      </c>
      <c r="U9" s="52">
        <f t="shared" si="4"/>
        <v>1064</v>
      </c>
      <c r="V9" s="115">
        <f t="shared" si="10"/>
        <v>0.35278514588859416</v>
      </c>
      <c r="X9" s="14">
        <v>4</v>
      </c>
      <c r="Y9" s="5">
        <f t="shared" si="11"/>
        <v>470</v>
      </c>
      <c r="Z9" s="5">
        <f t="shared" si="12"/>
        <v>268</v>
      </c>
      <c r="AA9" s="5">
        <f t="shared" si="13"/>
        <v>222</v>
      </c>
      <c r="AB9" s="25">
        <f t="shared" si="14"/>
        <v>104</v>
      </c>
    </row>
    <row r="10" spans="1:28" s="21" customFormat="1" ht="12.75">
      <c r="A10" s="14">
        <v>5</v>
      </c>
      <c r="B10" s="15" t="s">
        <v>16</v>
      </c>
      <c r="C10" s="110">
        <v>934</v>
      </c>
      <c r="D10" s="111">
        <v>1279</v>
      </c>
      <c r="E10" s="39">
        <f t="shared" si="5"/>
        <v>345</v>
      </c>
      <c r="F10" s="42">
        <f t="shared" si="6"/>
        <v>0.3693790149892934</v>
      </c>
      <c r="G10" s="85">
        <v>859</v>
      </c>
      <c r="H10" s="104">
        <v>1209</v>
      </c>
      <c r="I10" s="44">
        <f t="shared" si="0"/>
        <v>350</v>
      </c>
      <c r="J10" s="8">
        <f t="shared" si="7"/>
        <v>0.4074505238649593</v>
      </c>
      <c r="K10" s="83">
        <v>1033</v>
      </c>
      <c r="L10" s="104">
        <v>1258</v>
      </c>
      <c r="M10" s="60">
        <f t="shared" si="1"/>
        <v>225</v>
      </c>
      <c r="N10" s="61">
        <f t="shared" si="8"/>
        <v>0.21781219748305905</v>
      </c>
      <c r="O10" s="84">
        <v>572</v>
      </c>
      <c r="P10" s="104">
        <v>710</v>
      </c>
      <c r="Q10" s="44">
        <f t="shared" si="2"/>
        <v>138</v>
      </c>
      <c r="R10" s="112">
        <f t="shared" si="9"/>
        <v>0.24125874125874125</v>
      </c>
      <c r="S10" s="83">
        <f t="shared" si="3"/>
        <v>3398</v>
      </c>
      <c r="T10" s="83">
        <f t="shared" si="3"/>
        <v>4456</v>
      </c>
      <c r="U10" s="52">
        <f t="shared" si="4"/>
        <v>1058</v>
      </c>
      <c r="V10" s="115">
        <f t="shared" si="10"/>
        <v>0.3113596233078281</v>
      </c>
      <c r="X10" s="14">
        <v>5</v>
      </c>
      <c r="Y10" s="5">
        <f t="shared" si="11"/>
        <v>345</v>
      </c>
      <c r="Z10" s="5">
        <f t="shared" si="12"/>
        <v>350</v>
      </c>
      <c r="AA10" s="5">
        <f t="shared" si="13"/>
        <v>225</v>
      </c>
      <c r="AB10" s="25">
        <f t="shared" si="14"/>
        <v>138</v>
      </c>
    </row>
    <row r="11" spans="1:28" s="21" customFormat="1" ht="12.75">
      <c r="A11" s="14">
        <v>6</v>
      </c>
      <c r="B11" s="18" t="s">
        <v>17</v>
      </c>
      <c r="C11" s="110">
        <v>13</v>
      </c>
      <c r="D11" s="111">
        <v>11</v>
      </c>
      <c r="E11" s="39">
        <f t="shared" si="5"/>
        <v>-2</v>
      </c>
      <c r="F11" s="42">
        <f t="shared" si="6"/>
        <v>-0.15384615384615385</v>
      </c>
      <c r="G11" s="85">
        <v>20</v>
      </c>
      <c r="H11" s="104">
        <v>22</v>
      </c>
      <c r="I11" s="44">
        <f t="shared" si="0"/>
        <v>2</v>
      </c>
      <c r="J11" s="8">
        <f t="shared" si="7"/>
        <v>0.1</v>
      </c>
      <c r="K11" s="83">
        <v>9</v>
      </c>
      <c r="L11" s="104">
        <v>9</v>
      </c>
      <c r="M11" s="60">
        <f t="shared" si="1"/>
        <v>0</v>
      </c>
      <c r="N11" s="61">
        <f t="shared" si="8"/>
        <v>0</v>
      </c>
      <c r="O11" s="84">
        <v>13</v>
      </c>
      <c r="P11" s="104">
        <v>9</v>
      </c>
      <c r="Q11" s="44">
        <f t="shared" si="2"/>
        <v>-4</v>
      </c>
      <c r="R11" s="112">
        <f t="shared" si="9"/>
        <v>-0.3076923076923077</v>
      </c>
      <c r="S11" s="83">
        <f t="shared" si="3"/>
        <v>55</v>
      </c>
      <c r="T11" s="83">
        <f t="shared" si="3"/>
        <v>51</v>
      </c>
      <c r="U11" s="52">
        <f t="shared" si="4"/>
        <v>-4</v>
      </c>
      <c r="V11" s="115">
        <v>0</v>
      </c>
      <c r="X11" s="14">
        <v>6</v>
      </c>
      <c r="Y11" s="5">
        <f t="shared" si="11"/>
        <v>-2</v>
      </c>
      <c r="Z11" s="5">
        <f t="shared" si="12"/>
        <v>2</v>
      </c>
      <c r="AA11" s="5">
        <f t="shared" si="13"/>
        <v>0</v>
      </c>
      <c r="AB11" s="25">
        <f t="shared" si="14"/>
        <v>-4</v>
      </c>
    </row>
    <row r="12" spans="1:28" s="21" customFormat="1" ht="12.75">
      <c r="A12" s="14">
        <v>7</v>
      </c>
      <c r="B12" s="15" t="s">
        <v>18</v>
      </c>
      <c r="C12" s="110">
        <v>908</v>
      </c>
      <c r="D12" s="111">
        <v>1351</v>
      </c>
      <c r="E12" s="39">
        <f t="shared" si="5"/>
        <v>443</v>
      </c>
      <c r="F12" s="42">
        <f t="shared" si="6"/>
        <v>0.4878854625550661</v>
      </c>
      <c r="G12" s="85">
        <v>851</v>
      </c>
      <c r="H12" s="104">
        <v>1045</v>
      </c>
      <c r="I12" s="44">
        <f t="shared" si="0"/>
        <v>194</v>
      </c>
      <c r="J12" s="8">
        <f t="shared" si="7"/>
        <v>0.22796709753231492</v>
      </c>
      <c r="K12" s="83">
        <v>845</v>
      </c>
      <c r="L12" s="104">
        <v>1095</v>
      </c>
      <c r="M12" s="60">
        <f t="shared" si="1"/>
        <v>250</v>
      </c>
      <c r="N12" s="61">
        <f t="shared" si="8"/>
        <v>0.2958579881656805</v>
      </c>
      <c r="O12" s="84">
        <v>527</v>
      </c>
      <c r="P12" s="104">
        <v>601</v>
      </c>
      <c r="Q12" s="44">
        <f t="shared" si="2"/>
        <v>74</v>
      </c>
      <c r="R12" s="112">
        <f t="shared" si="9"/>
        <v>0.14041745730550284</v>
      </c>
      <c r="S12" s="83">
        <f t="shared" si="3"/>
        <v>3131</v>
      </c>
      <c r="T12" s="83">
        <f t="shared" si="3"/>
        <v>4092</v>
      </c>
      <c r="U12" s="52">
        <f t="shared" si="4"/>
        <v>961</v>
      </c>
      <c r="V12" s="115">
        <f t="shared" si="10"/>
        <v>0.3069306930693069</v>
      </c>
      <c r="X12" s="14">
        <v>7</v>
      </c>
      <c r="Y12" s="5">
        <f t="shared" si="11"/>
        <v>443</v>
      </c>
      <c r="Z12" s="5">
        <f t="shared" si="12"/>
        <v>194</v>
      </c>
      <c r="AA12" s="5">
        <f t="shared" si="13"/>
        <v>250</v>
      </c>
      <c r="AB12" s="25">
        <f t="shared" si="14"/>
        <v>74</v>
      </c>
    </row>
    <row r="13" spans="1:28" s="21" customFormat="1" ht="12.75">
      <c r="A13" s="14">
        <v>8</v>
      </c>
      <c r="B13" s="18" t="s">
        <v>23</v>
      </c>
      <c r="C13" s="110">
        <v>238</v>
      </c>
      <c r="D13" s="111">
        <v>322</v>
      </c>
      <c r="E13" s="39">
        <f t="shared" si="5"/>
        <v>84</v>
      </c>
      <c r="F13" s="42">
        <f t="shared" si="6"/>
        <v>0.35294117647058826</v>
      </c>
      <c r="G13" s="85">
        <v>171</v>
      </c>
      <c r="H13" s="104">
        <v>260</v>
      </c>
      <c r="I13" s="44">
        <f t="shared" si="0"/>
        <v>89</v>
      </c>
      <c r="J13" s="8">
        <f t="shared" si="7"/>
        <v>0.52046783625731</v>
      </c>
      <c r="K13" s="83">
        <v>206</v>
      </c>
      <c r="L13" s="104">
        <v>354</v>
      </c>
      <c r="M13" s="60">
        <f t="shared" si="1"/>
        <v>148</v>
      </c>
      <c r="N13" s="61">
        <f t="shared" si="8"/>
        <v>0.7184466019417476</v>
      </c>
      <c r="O13" s="84">
        <v>109</v>
      </c>
      <c r="P13" s="104">
        <v>140</v>
      </c>
      <c r="Q13" s="44">
        <f t="shared" si="2"/>
        <v>31</v>
      </c>
      <c r="R13" s="112">
        <f t="shared" si="9"/>
        <v>0.28440366972477066</v>
      </c>
      <c r="S13" s="83">
        <f t="shared" si="3"/>
        <v>724</v>
      </c>
      <c r="T13" s="83">
        <f t="shared" si="3"/>
        <v>1076</v>
      </c>
      <c r="U13" s="52">
        <f t="shared" si="4"/>
        <v>352</v>
      </c>
      <c r="V13" s="115">
        <f t="shared" si="10"/>
        <v>0.4861878453038674</v>
      </c>
      <c r="X13" s="14">
        <v>8</v>
      </c>
      <c r="Y13" s="5">
        <f t="shared" si="11"/>
        <v>84</v>
      </c>
      <c r="Z13" s="5">
        <f t="shared" si="12"/>
        <v>89</v>
      </c>
      <c r="AA13" s="5">
        <f t="shared" si="13"/>
        <v>148</v>
      </c>
      <c r="AB13" s="25">
        <f t="shared" si="14"/>
        <v>31</v>
      </c>
    </row>
    <row r="14" spans="1:28" s="35" customFormat="1" ht="12.75">
      <c r="A14" s="14">
        <v>9</v>
      </c>
      <c r="B14" s="15" t="s">
        <v>19</v>
      </c>
      <c r="C14" s="110">
        <v>1496</v>
      </c>
      <c r="D14" s="111">
        <v>1833</v>
      </c>
      <c r="E14" s="39">
        <f t="shared" si="5"/>
        <v>337</v>
      </c>
      <c r="F14" s="42">
        <f t="shared" si="6"/>
        <v>0.2252673796791444</v>
      </c>
      <c r="G14" s="85">
        <v>1226</v>
      </c>
      <c r="H14" s="104">
        <v>1555</v>
      </c>
      <c r="I14" s="44">
        <f t="shared" si="0"/>
        <v>329</v>
      </c>
      <c r="J14" s="8">
        <f t="shared" si="7"/>
        <v>0.26835236541598695</v>
      </c>
      <c r="K14" s="83">
        <v>1218</v>
      </c>
      <c r="L14" s="104">
        <v>1567</v>
      </c>
      <c r="M14" s="60">
        <f t="shared" si="1"/>
        <v>349</v>
      </c>
      <c r="N14" s="61">
        <f t="shared" si="8"/>
        <v>0.28653530377668307</v>
      </c>
      <c r="O14" s="84">
        <v>665</v>
      </c>
      <c r="P14" s="104">
        <v>798</v>
      </c>
      <c r="Q14" s="44">
        <f t="shared" si="2"/>
        <v>133</v>
      </c>
      <c r="R14" s="112">
        <f t="shared" si="9"/>
        <v>0.2</v>
      </c>
      <c r="S14" s="83">
        <f t="shared" si="3"/>
        <v>4605</v>
      </c>
      <c r="T14" s="83">
        <f t="shared" si="3"/>
        <v>5753</v>
      </c>
      <c r="U14" s="52">
        <f t="shared" si="4"/>
        <v>1148</v>
      </c>
      <c r="V14" s="115">
        <f t="shared" si="10"/>
        <v>0.24929424538545059</v>
      </c>
      <c r="X14" s="14">
        <v>9</v>
      </c>
      <c r="Y14" s="36">
        <f t="shared" si="11"/>
        <v>337</v>
      </c>
      <c r="Z14" s="36">
        <f t="shared" si="12"/>
        <v>329</v>
      </c>
      <c r="AA14" s="36">
        <f t="shared" si="13"/>
        <v>349</v>
      </c>
      <c r="AB14" s="37">
        <f t="shared" si="14"/>
        <v>133</v>
      </c>
    </row>
    <row r="15" spans="1:28" s="21" customFormat="1" ht="12.75">
      <c r="A15" s="14">
        <v>0</v>
      </c>
      <c r="B15" s="16" t="s">
        <v>20</v>
      </c>
      <c r="C15" s="110">
        <v>8</v>
      </c>
      <c r="D15" s="111">
        <v>7</v>
      </c>
      <c r="E15" s="39">
        <f t="shared" si="5"/>
        <v>-1</v>
      </c>
      <c r="F15" s="42">
        <f t="shared" si="6"/>
        <v>-0.125</v>
      </c>
      <c r="G15" s="85">
        <v>2</v>
      </c>
      <c r="H15" s="104">
        <v>3</v>
      </c>
      <c r="I15" s="44">
        <f t="shared" si="0"/>
        <v>1</v>
      </c>
      <c r="J15" s="48">
        <v>0</v>
      </c>
      <c r="K15" s="83">
        <v>0</v>
      </c>
      <c r="L15" s="104">
        <v>1</v>
      </c>
      <c r="M15" s="60">
        <f t="shared" si="1"/>
        <v>1</v>
      </c>
      <c r="N15" s="62">
        <v>0</v>
      </c>
      <c r="O15" s="84">
        <v>3</v>
      </c>
      <c r="P15" s="104">
        <v>2</v>
      </c>
      <c r="Q15" s="44">
        <f t="shared" si="2"/>
        <v>-1</v>
      </c>
      <c r="R15" s="113">
        <v>0</v>
      </c>
      <c r="S15" s="83">
        <f t="shared" si="3"/>
        <v>13</v>
      </c>
      <c r="T15" s="83">
        <f t="shared" si="3"/>
        <v>13</v>
      </c>
      <c r="U15" s="52">
        <f t="shared" si="4"/>
        <v>0</v>
      </c>
      <c r="V15" s="115">
        <f t="shared" si="10"/>
        <v>0</v>
      </c>
      <c r="X15" s="14">
        <v>10</v>
      </c>
      <c r="Y15" s="5">
        <f t="shared" si="11"/>
        <v>-1</v>
      </c>
      <c r="Z15" s="5">
        <f t="shared" si="12"/>
        <v>1</v>
      </c>
      <c r="AA15" s="5">
        <f t="shared" si="13"/>
        <v>1</v>
      </c>
      <c r="AB15" s="25">
        <f t="shared" si="14"/>
        <v>-1</v>
      </c>
    </row>
    <row r="16" spans="1:28" s="21" customFormat="1" ht="13.5" thickBot="1">
      <c r="A16" s="19" t="s">
        <v>55</v>
      </c>
      <c r="B16" s="17" t="s">
        <v>21</v>
      </c>
      <c r="C16" s="110">
        <v>732</v>
      </c>
      <c r="D16" s="111">
        <v>826</v>
      </c>
      <c r="E16" s="39">
        <f t="shared" si="5"/>
        <v>94</v>
      </c>
      <c r="F16" s="42">
        <f t="shared" si="6"/>
        <v>0.1284153005464481</v>
      </c>
      <c r="G16" s="85">
        <v>867</v>
      </c>
      <c r="H16" s="104">
        <v>1189</v>
      </c>
      <c r="I16" s="44">
        <f t="shared" si="0"/>
        <v>322</v>
      </c>
      <c r="J16" s="8">
        <f t="shared" si="7"/>
        <v>0.37139561707035756</v>
      </c>
      <c r="K16" s="83">
        <v>770</v>
      </c>
      <c r="L16" s="104">
        <v>859</v>
      </c>
      <c r="M16" s="60">
        <f t="shared" si="1"/>
        <v>89</v>
      </c>
      <c r="N16" s="61">
        <f t="shared" si="8"/>
        <v>0.11558441558441558</v>
      </c>
      <c r="O16" s="84">
        <v>381</v>
      </c>
      <c r="P16" s="104">
        <v>476</v>
      </c>
      <c r="Q16" s="44">
        <f t="shared" si="2"/>
        <v>95</v>
      </c>
      <c r="R16" s="112">
        <f t="shared" si="9"/>
        <v>0.24934383202099739</v>
      </c>
      <c r="S16" s="83">
        <f t="shared" si="3"/>
        <v>2750</v>
      </c>
      <c r="T16" s="83">
        <f t="shared" si="3"/>
        <v>3350</v>
      </c>
      <c r="U16" s="52">
        <f t="shared" si="4"/>
        <v>600</v>
      </c>
      <c r="V16" s="115">
        <f t="shared" si="10"/>
        <v>0.21818181818181817</v>
      </c>
      <c r="X16" s="19">
        <v>11</v>
      </c>
      <c r="Y16" s="30">
        <f t="shared" si="11"/>
        <v>94</v>
      </c>
      <c r="Z16" s="30">
        <f t="shared" si="12"/>
        <v>322</v>
      </c>
      <c r="AA16" s="30">
        <f t="shared" si="13"/>
        <v>89</v>
      </c>
      <c r="AB16" s="31">
        <f t="shared" si="14"/>
        <v>95</v>
      </c>
    </row>
    <row r="17" spans="1:24" s="26" customFormat="1" ht="13.5" thickBot="1">
      <c r="A17" s="47"/>
      <c r="B17" s="20" t="s">
        <v>0</v>
      </c>
      <c r="C17" s="86">
        <f>SUM(C6:C16)</f>
        <v>6876</v>
      </c>
      <c r="D17" s="40">
        <f>SUM(D6:D16)</f>
        <v>8985</v>
      </c>
      <c r="E17" s="40">
        <f>D17-C17</f>
        <v>2109</v>
      </c>
      <c r="F17" s="43">
        <f t="shared" si="6"/>
        <v>0.3067190226876091</v>
      </c>
      <c r="G17" s="87">
        <f>SUM(G6:G16)</f>
        <v>5182</v>
      </c>
      <c r="H17" s="38">
        <f>SUM(H6:H16)</f>
        <v>6997</v>
      </c>
      <c r="I17" s="45">
        <f t="shared" si="0"/>
        <v>1815</v>
      </c>
      <c r="J17" s="9">
        <f t="shared" si="7"/>
        <v>0.3502508683905828</v>
      </c>
      <c r="K17" s="87">
        <f>SUM(K6:K16)</f>
        <v>5803</v>
      </c>
      <c r="L17" s="38">
        <f>SUM(L6:L16)</f>
        <v>7336</v>
      </c>
      <c r="M17" s="63">
        <f t="shared" si="1"/>
        <v>1533</v>
      </c>
      <c r="N17" s="64">
        <f t="shared" si="8"/>
        <v>0.26417370325693607</v>
      </c>
      <c r="O17" s="87">
        <f>SUM(O6:O16)</f>
        <v>2983</v>
      </c>
      <c r="P17" s="40">
        <f>SUM(P6:P16)</f>
        <v>3629</v>
      </c>
      <c r="Q17" s="45">
        <f t="shared" si="2"/>
        <v>646</v>
      </c>
      <c r="R17" s="114">
        <f t="shared" si="9"/>
        <v>0.21656050955414013</v>
      </c>
      <c r="S17" s="39">
        <f>SUM(S6:S16)</f>
        <v>20844</v>
      </c>
      <c r="T17" s="39">
        <f>D17+H17+L17+P17</f>
        <v>26947</v>
      </c>
      <c r="U17" s="52">
        <f t="shared" si="4"/>
        <v>6103</v>
      </c>
      <c r="V17" s="115">
        <f t="shared" si="10"/>
        <v>0.29279408942621377</v>
      </c>
      <c r="X17" s="27"/>
    </row>
    <row r="18" spans="2:25" s="21" customFormat="1" ht="12.75">
      <c r="B18" s="22"/>
      <c r="C18" s="23"/>
      <c r="D18" s="23"/>
      <c r="E18" s="24"/>
      <c r="F18" s="24"/>
      <c r="G18" s="23"/>
      <c r="H18" s="23"/>
      <c r="I18" s="24"/>
      <c r="J18" s="24"/>
      <c r="K18" s="23"/>
      <c r="L18" s="23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34"/>
      <c r="Y18" s="23"/>
    </row>
    <row r="68" spans="5:18" ht="15.75" thickBot="1">
      <c r="E68" s="46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5" ht="14.25">
      <c r="B69" t="s">
        <v>87</v>
      </c>
      <c r="N69" s="137">
        <v>55</v>
      </c>
      <c r="O69" s="108"/>
    </row>
    <row r="70" spans="2:15" ht="14.25">
      <c r="B70" s="54" t="s">
        <v>89</v>
      </c>
      <c r="N70" s="137">
        <v>289</v>
      </c>
      <c r="O70" s="109"/>
    </row>
    <row r="71" spans="2:15" ht="14.25">
      <c r="B71" s="53"/>
      <c r="N71" s="137">
        <v>355</v>
      </c>
      <c r="O71" s="109"/>
    </row>
    <row r="72" spans="14:15" ht="14.25">
      <c r="N72" s="137">
        <v>715</v>
      </c>
      <c r="O72" s="109"/>
    </row>
    <row r="73" spans="4:15" ht="14.25">
      <c r="D73" s="53" t="s">
        <v>67</v>
      </c>
      <c r="E73" s="2" t="s">
        <v>70</v>
      </c>
      <c r="I73" s="2" t="s">
        <v>67</v>
      </c>
      <c r="J73" s="2" t="s">
        <v>70</v>
      </c>
      <c r="N73" s="137">
        <v>812</v>
      </c>
      <c r="O73" s="109"/>
    </row>
    <row r="74" spans="4:15" ht="14.25">
      <c r="D74">
        <v>8</v>
      </c>
      <c r="E74" s="2">
        <v>50</v>
      </c>
      <c r="F74" s="2">
        <f>SUM(D74:E74)</f>
        <v>58</v>
      </c>
      <c r="I74" s="2">
        <v>22</v>
      </c>
      <c r="J74" s="2">
        <v>57</v>
      </c>
      <c r="K74">
        <f>SUM(I74:J74)</f>
        <v>79</v>
      </c>
      <c r="N74" s="137">
        <v>9</v>
      </c>
      <c r="O74" s="109"/>
    </row>
    <row r="75" spans="4:15" ht="14.25">
      <c r="D75">
        <v>49</v>
      </c>
      <c r="E75" s="2">
        <v>205</v>
      </c>
      <c r="F75" s="2">
        <f aca="true" t="shared" si="15" ref="F75:F85">SUM(D75:E75)</f>
        <v>254</v>
      </c>
      <c r="I75" s="2">
        <v>34</v>
      </c>
      <c r="J75" s="2">
        <v>161</v>
      </c>
      <c r="K75">
        <f aca="true" t="shared" si="16" ref="K75:K85">SUM(I75:J75)</f>
        <v>195</v>
      </c>
      <c r="N75" s="137">
        <v>698</v>
      </c>
      <c r="O75" s="109"/>
    </row>
    <row r="76" spans="4:15" ht="14.25">
      <c r="D76">
        <v>56</v>
      </c>
      <c r="E76" s="2">
        <v>357</v>
      </c>
      <c r="F76" s="2">
        <f t="shared" si="15"/>
        <v>413</v>
      </c>
      <c r="I76" s="2">
        <v>103</v>
      </c>
      <c r="J76" s="2">
        <v>329</v>
      </c>
      <c r="K76">
        <f t="shared" si="16"/>
        <v>432</v>
      </c>
      <c r="N76" s="137">
        <v>185</v>
      </c>
      <c r="O76" s="109"/>
    </row>
    <row r="77" spans="4:15" ht="14.25">
      <c r="D77">
        <v>199</v>
      </c>
      <c r="E77" s="2">
        <v>713</v>
      </c>
      <c r="F77" s="2">
        <f t="shared" si="15"/>
        <v>912</v>
      </c>
      <c r="I77" s="2">
        <v>422</v>
      </c>
      <c r="J77" s="2">
        <v>719</v>
      </c>
      <c r="K77">
        <f t="shared" si="16"/>
        <v>1141</v>
      </c>
      <c r="N77" s="137">
        <v>1069</v>
      </c>
      <c r="O77" s="109"/>
    </row>
    <row r="78" spans="4:15" ht="14.25">
      <c r="D78">
        <v>344</v>
      </c>
      <c r="E78" s="2">
        <v>852</v>
      </c>
      <c r="F78" s="2">
        <f t="shared" si="15"/>
        <v>1196</v>
      </c>
      <c r="I78" s="2">
        <v>1192</v>
      </c>
      <c r="J78" s="2">
        <v>1025</v>
      </c>
      <c r="K78">
        <f t="shared" si="16"/>
        <v>2217</v>
      </c>
      <c r="N78" s="137">
        <v>2</v>
      </c>
      <c r="O78" s="109"/>
    </row>
    <row r="79" spans="4:15" ht="14.25">
      <c r="D79">
        <v>8</v>
      </c>
      <c r="E79" s="2">
        <v>16</v>
      </c>
      <c r="F79" s="2">
        <f t="shared" si="15"/>
        <v>24</v>
      </c>
      <c r="I79" s="2">
        <v>24</v>
      </c>
      <c r="J79" s="2">
        <v>17</v>
      </c>
      <c r="K79">
        <f t="shared" si="16"/>
        <v>41</v>
      </c>
      <c r="N79" s="137">
        <v>1045</v>
      </c>
      <c r="O79" s="109"/>
    </row>
    <row r="80" spans="4:11" ht="12.75">
      <c r="D80">
        <v>291</v>
      </c>
      <c r="E80" s="2">
        <v>744</v>
      </c>
      <c r="F80" s="2">
        <f t="shared" si="15"/>
        <v>1035</v>
      </c>
      <c r="I80" s="2">
        <v>320</v>
      </c>
      <c r="J80" s="2">
        <v>713</v>
      </c>
      <c r="K80">
        <f t="shared" si="16"/>
        <v>1033</v>
      </c>
    </row>
    <row r="81" spans="4:11" ht="12.75">
      <c r="D81">
        <v>36</v>
      </c>
      <c r="E81" s="2">
        <v>178</v>
      </c>
      <c r="F81" s="2">
        <f t="shared" si="15"/>
        <v>214</v>
      </c>
      <c r="I81" s="2">
        <v>78</v>
      </c>
      <c r="J81" s="2">
        <v>207</v>
      </c>
      <c r="K81">
        <f t="shared" si="16"/>
        <v>285</v>
      </c>
    </row>
    <row r="82" spans="4:11" ht="12.75">
      <c r="D82">
        <v>408</v>
      </c>
      <c r="E82" s="2">
        <v>967</v>
      </c>
      <c r="F82" s="2">
        <f t="shared" si="15"/>
        <v>1375</v>
      </c>
      <c r="I82" s="2">
        <v>1029</v>
      </c>
      <c r="J82" s="2">
        <v>1250</v>
      </c>
      <c r="K82">
        <f t="shared" si="16"/>
        <v>2279</v>
      </c>
    </row>
    <row r="83" spans="4:11" ht="12.75">
      <c r="D83">
        <v>0</v>
      </c>
      <c r="E83" s="2">
        <v>3</v>
      </c>
      <c r="F83" s="2">
        <f t="shared" si="15"/>
        <v>3</v>
      </c>
      <c r="I83" s="2">
        <v>0</v>
      </c>
      <c r="J83" s="2">
        <v>1</v>
      </c>
      <c r="K83">
        <f t="shared" si="16"/>
        <v>1</v>
      </c>
    </row>
    <row r="84" spans="6:11" ht="12.75">
      <c r="F84" s="2">
        <f t="shared" si="15"/>
        <v>0</v>
      </c>
      <c r="I84" s="2">
        <v>117</v>
      </c>
      <c r="J84" s="2">
        <v>1030</v>
      </c>
      <c r="K84">
        <f t="shared" si="16"/>
        <v>1147</v>
      </c>
    </row>
    <row r="85" spans="4:11" ht="12.75">
      <c r="D85">
        <f>SUM(D74:D84)</f>
        <v>1399</v>
      </c>
      <c r="E85" s="2">
        <f>SUM(E74:E84)</f>
        <v>4085</v>
      </c>
      <c r="F85" s="2">
        <f t="shared" si="15"/>
        <v>5484</v>
      </c>
      <c r="I85" s="2">
        <f>SUM(I74:I84)</f>
        <v>3341</v>
      </c>
      <c r="J85" s="2">
        <f>SUM(J74:J84)</f>
        <v>5509</v>
      </c>
      <c r="K85">
        <f t="shared" si="16"/>
        <v>8850</v>
      </c>
    </row>
  </sheetData>
  <sheetProtection/>
  <mergeCells count="11">
    <mergeCell ref="A1:R1"/>
    <mergeCell ref="S3:V3"/>
    <mergeCell ref="K3:N3"/>
    <mergeCell ref="O3:R3"/>
    <mergeCell ref="C3:F3"/>
    <mergeCell ref="G3:J3"/>
    <mergeCell ref="U4:V4"/>
    <mergeCell ref="E4:F4"/>
    <mergeCell ref="I4:J4"/>
    <mergeCell ref="M4:N4"/>
    <mergeCell ref="Q4:R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2011-11-03T11:30:41Z</cp:lastPrinted>
  <dcterms:created xsi:type="dcterms:W3CDTF">2003-11-04T06:27:00Z</dcterms:created>
  <dcterms:modified xsi:type="dcterms:W3CDTF">2011-11-03T11:30:54Z</dcterms:modified>
  <cp:category/>
  <cp:version/>
  <cp:contentType/>
  <cp:contentStatus/>
</cp:coreProperties>
</file>